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ROSITA DPMPTSP 2021, 2022, 2023, 2024\ROSITA 2024\Dok. Perencanaan2023 to upload website\"/>
    </mc:Choice>
  </mc:AlternateContent>
  <bookViews>
    <workbookView xWindow="0" yWindow="0" windowWidth="28680" windowHeight="12000" activeTab="3"/>
  </bookViews>
  <sheets>
    <sheet name="RKT 2022" sheetId="3" r:id="rId1"/>
    <sheet name="RKT 2023" sheetId="1" r:id="rId2"/>
    <sheet name="PERUBAHAN RKT 2023" sheetId="4" r:id="rId3"/>
    <sheet name=" RKT 2024" sheetId="5" r:id="rId4"/>
  </sheets>
  <definedNames>
    <definedName name="_xlnm.Print_Area" localSheetId="0">'RKT 2022'!$A$1:$H$92</definedName>
    <definedName name="_xlnm.Print_Titles" localSheetId="0">'RKT 2022'!$4:$5</definedName>
    <definedName name="_xlnm.Print_Titles" localSheetId="1">'RKT 2023'!$4:$5</definedName>
  </definedNames>
  <calcPr calcId="191029" calcMode="manual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5" l="1"/>
  <c r="H66" i="5" s="1"/>
  <c r="H72" i="5"/>
  <c r="H7" i="5"/>
  <c r="H84" i="5"/>
  <c r="H82" i="5" s="1"/>
  <c r="H78" i="5"/>
  <c r="H75" i="5"/>
  <c r="H74" i="5" s="1"/>
  <c r="H61" i="5"/>
  <c r="H62" i="5"/>
  <c r="H53" i="5"/>
  <c r="H48" i="5"/>
  <c r="H43" i="5"/>
  <c r="H33" i="5"/>
  <c r="H29" i="5"/>
  <c r="H25" i="5"/>
  <c r="H18" i="5"/>
  <c r="H8" i="5"/>
  <c r="H88" i="5" l="1"/>
  <c r="H38" i="3"/>
  <c r="H7" i="1" l="1"/>
  <c r="H26" i="1"/>
  <c r="H22" i="1"/>
  <c r="H16" i="1"/>
  <c r="H69" i="1"/>
  <c r="H36" i="1"/>
  <c r="H41" i="1"/>
  <c r="H33" i="1"/>
  <c r="H6" i="1" l="1"/>
  <c r="H46" i="1" l="1"/>
  <c r="H81" i="3"/>
  <c r="H83" i="3" s="1"/>
  <c r="H49" i="1" l="1"/>
  <c r="H48" i="1" s="1"/>
  <c r="H74" i="1" s="1"/>
</calcChain>
</file>

<file path=xl/sharedStrings.xml><?xml version="1.0" encoding="utf-8"?>
<sst xmlns="http://schemas.openxmlformats.org/spreadsheetml/2006/main" count="777" uniqueCount="366">
  <si>
    <t>TOTAL PAGU KESELURUHAN</t>
  </si>
  <si>
    <t>III</t>
  </si>
  <si>
    <t>JUMLAH ANGGARAN PROGRAM PENUNJANG URUSAN PEMERINTAHAN DAERAH KABUPATEN/KOTA</t>
  </si>
  <si>
    <t>Jumlah Peralatan dan Mesin Lainnya yang Dipelihara</t>
  </si>
  <si>
    <t>Pemeliharaan Peralatan dan Mesin Lainnya</t>
  </si>
  <si>
    <t>3 Jenis</t>
  </si>
  <si>
    <t>Pemeliharaan Barang Milik Daerah Penunjang Urusan Pemerintahan Daerah</t>
  </si>
  <si>
    <t>12 Laporan</t>
  </si>
  <si>
    <t>Penyediaan Jasa Pelayanan Umum Kantor</t>
  </si>
  <si>
    <t>Penyediaan Jasa Komunikasi, Sumber Daya Air dan Listrik</t>
  </si>
  <si>
    <t>2 Jenis</t>
  </si>
  <si>
    <t>Penyediaan Jasa Penunjang Urusan Pemerintahan Daerah</t>
  </si>
  <si>
    <t>Pengadaan Mebel</t>
  </si>
  <si>
    <t>1 Unit</t>
  </si>
  <si>
    <t>Penyelenggaraan Rapat Koordinasi dan Konsultasi SKPD</t>
  </si>
  <si>
    <t>8 Paket</t>
  </si>
  <si>
    <t>Penyediaan Barang Cetakan dan Penggandaan</t>
  </si>
  <si>
    <t>2 Paket</t>
  </si>
  <si>
    <t>Penyediaan Peralatan Rumah Tangga</t>
  </si>
  <si>
    <t>5 Jenis</t>
  </si>
  <si>
    <t>Administrasi Umum Perangkat Daerah</t>
  </si>
  <si>
    <t>PROGRAM PENUNJANG URUSAN PEMERINTAHAN DAERAH KABUPATEN/KOTA</t>
  </si>
  <si>
    <t>Indeks Kepuasan Aparatur</t>
  </si>
  <si>
    <t>Meningkatnya Kualitas Layanan Perangkat Daerah</t>
  </si>
  <si>
    <t>II</t>
  </si>
  <si>
    <t>1 Laporan</t>
  </si>
  <si>
    <t>Jumlah laporan keuangan akhir tahun yang disusun</t>
  </si>
  <si>
    <t>Koordinasi dan Penyusunan Laporan Keuangan Akhir Tahun SKPD</t>
  </si>
  <si>
    <t>Jumlah dokumen Administrasi Keuangan Perangkat Daerah</t>
  </si>
  <si>
    <t>Administrasi Keuangan Perangkat Daerah</t>
  </si>
  <si>
    <t>Jumlah Laporan Capaian Kinerja dan Ikhtisar Realisasi Kinerja SKPD dan Laporan Hasil Koordinasi Penyusunan Laporan Capaian Kinerja dan Ikhtisar Realisasi Kinerja SKPD</t>
  </si>
  <si>
    <t>Penyusunan Dokumen Perencanaan Perangkat Daerah</t>
  </si>
  <si>
    <t>Jumlah dokumen perencanaan, penganggaran dan evaluasi kinerja perangkat daerah</t>
  </si>
  <si>
    <t>Perencanaan, Penganggaran, dan Evaluasi Kinerja Perangkat Daerah</t>
  </si>
  <si>
    <t>I</t>
  </si>
  <si>
    <t>Anggaran</t>
  </si>
  <si>
    <t>Target</t>
  </si>
  <si>
    <t>Indikator Kinerja</t>
  </si>
  <si>
    <t xml:space="preserve">Indikator </t>
  </si>
  <si>
    <t>Sasaran Strategis</t>
  </si>
  <si>
    <t>No.</t>
  </si>
  <si>
    <t>Dinas / Badan / Unit Satuan Kerja</t>
  </si>
  <si>
    <t>RENCANA KINERJA TAHUNAN 2023</t>
  </si>
  <si>
    <t>: DINAS PENANAMAN MODAL DAN PTSP KABUPATEN KOTAWARINGIN BARAT</t>
  </si>
  <si>
    <t xml:space="preserve">Meningkatnya nilai investasi PMA dan PMDN
</t>
  </si>
  <si>
    <t>Nilai investasi PMA dan PMDN</t>
  </si>
  <si>
    <t>1,5 T</t>
  </si>
  <si>
    <t>PROGRAM PENGENDALIAN PELAKSANAAN PENANAMAN MODAL</t>
  </si>
  <si>
    <t>Persentase Perusahaan yang melaporkan LKPM tepat waktu</t>
  </si>
  <si>
    <t>Pengendalian Pelaksanaan Penanaman Modal yang menjadi Kewenangan Daerah Kabupaten/Kota</t>
  </si>
  <si>
    <t>Koordinasi dan Sinkronisasi Pemantauan Pelaksanaan Penanaman Modal</t>
  </si>
  <si>
    <t>Koordinasi dan Sinkronisasi Pembinaan Pelaksanaan Penanaman Modal</t>
  </si>
  <si>
    <t>Koordinasi dan Sinkronisasi Pengawasan Pelaksanaan Penanaman Modal</t>
  </si>
  <si>
    <t>Jumlah Kegiatan Usaha dari Pelaku Usaha yang Melakukan Koordinasi dan Sinkronisasi Pemantauan Pelaksanaan Penanaman Modal</t>
  </si>
  <si>
    <t>Jumlah Pelaku Usaha yang Mendapatkan Pembinaan Pelaksanaan Penanaman Modal</t>
  </si>
  <si>
    <t>Jumlah Kegiatan Usaha dari Pelaku Usaha yang Melakukan Koordinasi dan Sinkronisasi Pengawasan</t>
  </si>
  <si>
    <t>Jumlah Perusahaan yang dilakukan Pemantauan, Pembinaan dan Pengawasan
Pelaksanaan Penanaman Modal</t>
  </si>
  <si>
    <t>330 Perusahaan</t>
  </si>
  <si>
    <t>25 Kegiatan
Usaha</t>
  </si>
  <si>
    <t>230 Pelaku Usaha</t>
  </si>
  <si>
    <t>75 Kegiatan
Usaha</t>
  </si>
  <si>
    <t xml:space="preserve">umlah dokumen perencanaan perangkat daerah
yang disusun </t>
  </si>
  <si>
    <t>Koordinasi dan Penyusunan Dokumen RKA-SKPD</t>
  </si>
  <si>
    <t>Jumlah dokumen RKA SKPD yang disusun</t>
  </si>
  <si>
    <t>Koordinasi dan Penyusunan Dokumen Perubahan RKA-SKPD</t>
  </si>
  <si>
    <t>jumlah dokumen perubahan RKA-SKPD yang disusun</t>
  </si>
  <si>
    <t>Koordinasi dan Penyusunan DPA-SKPD</t>
  </si>
  <si>
    <t>Jumlah dokumen DPA SKPD yang disusun</t>
  </si>
  <si>
    <t>Koordinasi dan Penyusunan Perubahan DPA-SKPD</t>
  </si>
  <si>
    <t>jumlah dokumen perubahan DPA SKPD yang disusun</t>
  </si>
  <si>
    <t>Koordinasi dan Penyusunan Laporan Capaian Kinerja dan Ikhtisar Realisasi Kinerja SKP</t>
  </si>
  <si>
    <t xml:space="preserve">Jumlah laporan capaian kinerja dan ikhtisar realisasi
kinerja SKPD yang disusun </t>
  </si>
  <si>
    <t>Evaluasi Kinerja Perangkat Daerah</t>
  </si>
  <si>
    <t>Jumlah dokumen evaluasi Perangkat Daerah</t>
  </si>
  <si>
    <t xml:space="preserve">Jumlah dokumen Administrasi Keuangan Perangkat Daerah </t>
  </si>
  <si>
    <t>Penyediaan Gaji dan Tunjangan ASN</t>
  </si>
  <si>
    <t xml:space="preserve">Jumlah dokumen penyediaan gaji dan tunjangan
ASN dalam setahun </t>
  </si>
  <si>
    <t>Pelaksanaan Penatausahaan dan Pengujian/Verifikasi Keuangan SKP</t>
  </si>
  <si>
    <t xml:space="preserve">Jumlah dokumen penatausahaan dan
pengujian/verifikasi keuangan SKPD </t>
  </si>
  <si>
    <t>Koordinasi dan Penyusunan Laporan Keuangan Bulanan/Triwulanan/Semesteran SKPD</t>
  </si>
  <si>
    <t>Jumlah laporan keuangan bulanan/triwulanan/
semesteran yang disusun</t>
  </si>
  <si>
    <t xml:space="preserve">persentase pemenuhan pelayanan adminstrasi
perkantoran </t>
  </si>
  <si>
    <t>Administrasi Kepegawaian Perangkat Daerah</t>
  </si>
  <si>
    <t xml:space="preserve">Jumlah jenis layanan administrasi kepegawaian yang disediakan </t>
  </si>
  <si>
    <t>Pengadaan Pakaian Dinas Beserta Atribut Kelengkapannya</t>
  </si>
  <si>
    <t>Jumlah Pakaian Dinas Beserta Perlengkapannya yang Diadakan</t>
  </si>
  <si>
    <t>Bimbingan Teknis Implementasi Peraturan Perundang-Undangan</t>
  </si>
  <si>
    <t>Jumlah SDM yang mengikuti Bimbingan Teknis Implementasi peraturan perundang-undangan</t>
  </si>
  <si>
    <t xml:space="preserve">Jumlah layanan administrasi umum yang disediakan </t>
  </si>
  <si>
    <t>Penyediaan Komponen Instalasi Listrik/Penerangan Bangunan Kantor</t>
  </si>
  <si>
    <t>Jumlah Komponen Instalasi Listrik/ Penerangan Bangunan Kantor yang disediakan</t>
  </si>
  <si>
    <t>Penyediaan Peralatan dan Perlengkapan Kantor</t>
  </si>
  <si>
    <t>Jumlah Peralatan dan Perlengkapan Kantor yang disediakan </t>
  </si>
  <si>
    <t>Jumlah Jenis Peralatan Rumah Tangga yang Disediakan</t>
  </si>
  <si>
    <t>Penyediaan Bahan Logistik Kantor</t>
  </si>
  <si>
    <t>Jumlah Bahan Logistik Kantor yang Disediakan</t>
  </si>
  <si>
    <t>Jumlah Barang Cetakan dan Penggandaan yang disediakan </t>
  </si>
  <si>
    <t>Jumlah Aktifitas Rapat-rapat Koordinasi dan Konsultasi ke Luar Daerah yang Disediakan</t>
  </si>
  <si>
    <t>persentase pemenuhan layanan peningkatan sarana
dan prasarana aparatur</t>
  </si>
  <si>
    <t>Pengadaan Barang Milik Daerah Penunjang Urusan Pemerintah Daerah</t>
  </si>
  <si>
    <t xml:space="preserve">Jumlah barang milik daerah penunjang urusan Pemerintah yang diadakan </t>
  </si>
  <si>
    <t>Jumlah meubelair yang diadakan</t>
  </si>
  <si>
    <t>Pengadaan Peralatan dan Mesin Lainnya</t>
  </si>
  <si>
    <t>Jumlah Peralatan dan Mesin Lainnya yang Diadakan</t>
  </si>
  <si>
    <t>jumlah jasa Penunjang Urusan Pemerintahan Daerah yang disediakan</t>
  </si>
  <si>
    <t>Penyediaan Jasa Surat Menyurat</t>
  </si>
  <si>
    <t>Jumlah surat/Paket yang Terkirim</t>
  </si>
  <si>
    <t>Waktu Penyediaan Jasa Komunkasi, Sumber Daya Air dan Listrik</t>
  </si>
  <si>
    <t>Jumlah Jasa Pelayanan Umum Kantor yang Disediakan</t>
  </si>
  <si>
    <t xml:space="preserve">Jumlah jasa pemeliharaan barang milik daerah Penunjang Urusan Pemerintahan Daerah
yang disediakan </t>
  </si>
  <si>
    <t xml:space="preserve">Penyediaan Jasa Pemeliharaan, Biaya Pemeliharaan, Pajak, dan Perizinan Kendaraan Dinas Operasional atau Lapangan </t>
  </si>
  <si>
    <t>Jumlah Kendaraan Dinas/Operasional yang Disediakan Jasa Pemeliharan dan Perizinan</t>
  </si>
  <si>
    <t>Pemeliharaan/ Rehabilitasi Gedung Kantor dan Bangunan Gedung Lainnya</t>
  </si>
  <si>
    <t>Jumlah Bangunan gedung yang direhab/ dipelihara</t>
  </si>
  <si>
    <t>PROGRAM PENGEMBANGAN IKLIM PENANAMAN MODAL</t>
  </si>
  <si>
    <t>Peningkatan Dokumen Perencanaan Investasi yang mendorong Pengembangan iklim penanaman modal daerah</t>
  </si>
  <si>
    <t>Penetapan Pemberian Fasilitas/Insentif Dibidang Penanaman Modal yang menjadi Kewenangan Daerah Kabupaten/Kota</t>
  </si>
  <si>
    <t>Jumlah dokumen Rancangan Produk Hukum Dinas Penanaman Modal dan PTSP</t>
  </si>
  <si>
    <t xml:space="preserve">Penetapan Kebijakan Daerah mengenai Pemberian Fasilitas/ Insentif dan Kemudahan Penanaman Modal </t>
  </si>
  <si>
    <t>Pembuatan Peta Potensi Investasi Kabupaten/Kota</t>
  </si>
  <si>
    <t>Jumlah dokumen pemetaan peluang penanaman modal daerah yang terdokumentasi ke
dalam sistim informasi peluang investasi daerah</t>
  </si>
  <si>
    <t>Penyusunan Rencana Umum Penanaman Modal Daerah Kabupaten/Kota</t>
  </si>
  <si>
    <t xml:space="preserve">Jumlah Dokumen Pendukung Implementasi Rencana
Umum Penanaman Modal Kabupaten Kotawaringin
Barat
</t>
  </si>
  <si>
    <t>Penyediaan Peta Potensi dan Peluang Usaha Kabupaten/Kota</t>
  </si>
  <si>
    <t>Jumlah Dokumen data potensi penanaman modal di daerah</t>
  </si>
  <si>
    <t>PROGRAM PROMOSI PENANAMAN MODAL</t>
  </si>
  <si>
    <t>Peningkatan jumlah investor  yang berinvestasi di Kabupaten Kotawaringin Barat</t>
  </si>
  <si>
    <t xml:space="preserve">Penyelenggaraan Promosi Penanaman Modal yang menjadi Kewenangan Daerah Kabupaten/Kota </t>
  </si>
  <si>
    <t xml:space="preserve">Jumlah investor yang berinvestasi di Kabupaten Kotawaringin Barat </t>
  </si>
  <si>
    <t>Penyusunan Strategi Promosi Penanaman Modal</t>
  </si>
  <si>
    <t>Jumlah aplikasi Website yang dikembangkan/ dibuat</t>
  </si>
  <si>
    <t>Jumlah jenis publikasi informasi DPMPTSP</t>
  </si>
  <si>
    <t>Pelaksanaan Kegiatan Promosi Penanaman Modal Daerah Kabupaten/Kota</t>
  </si>
  <si>
    <t>Jumlah jenis media promosi yang disediakan</t>
  </si>
  <si>
    <t>Jumlah pameran tingkat daerah dan tingkat nasional yang diikuti</t>
  </si>
  <si>
    <t>PROGRAM PELAYANAN PENANAMAN MODAL</t>
  </si>
  <si>
    <t>Prosentase Dokumen perizinan dan non perizinan yang dapat disetujui</t>
  </si>
  <si>
    <t xml:space="preserve">Pelayanan Perizinan dan Non Perizinan secara Terpadu Satu Pintu dibidang Penanaman Modal yang menjadi Kewenangan Daerah Kabupaten/ Kota </t>
  </si>
  <si>
    <t xml:space="preserve">Dokumen perizinan dan non perizinan yang dapat disetujui </t>
  </si>
  <si>
    <t xml:space="preserve">Penyediaan Pelayanan Terpadu Perizinan dan Nonperizinan berbasis Sistem Pelayanan Perizinan Berusaha Terintegrasi secara Elektronik </t>
  </si>
  <si>
    <t xml:space="preserve">Jumlah Permohonan Perizinan Berusaha yang
Disetujui Melalui OSS </t>
  </si>
  <si>
    <t xml:space="preserve">Pemantauan Pemenuhan Komitmen Perizinan dan Non Perizinan Penanaman Modal </t>
  </si>
  <si>
    <t>Jumlah Dokumen Perizinan dan Nonperizinan yang Diterbitkan</t>
  </si>
  <si>
    <t xml:space="preserve">Penyediaan Layanan Konsultasi dan Pengelolaan Pengaduan Masyarakat terhadap Pelayanan Terpadu Perizinan dan Non Perizinan </t>
  </si>
  <si>
    <t>Terlaksananya survey IKM (Indeks Kepuasan Masyarakat)</t>
  </si>
  <si>
    <t>Jumlah Pengaduan yang ditangani</t>
  </si>
  <si>
    <t>Jumlah Dokumen Rancangan Produk Hukum</t>
  </si>
  <si>
    <t>Jumlah Peraturan Daerah/Provinsi dalam Pemberian Fasilitas/Insentif dan Kemudahan Penanaman Modal</t>
  </si>
  <si>
    <t>Tersedianya Peta Potensi dan Peluang Investasi</t>
  </si>
  <si>
    <t>Jumlah Peta Potensi Investasi dan Peluang Usaha Kabupaten/Kota</t>
  </si>
  <si>
    <t xml:space="preserve">Persentase Promosi Penanaman Modal yang dilaksanakan </t>
  </si>
  <si>
    <t>Jumlah Promosi Penanaman Modal yang dilaksanakan</t>
  </si>
  <si>
    <t>Jumlah Dokumen Hasil Kegiatan Promosi Penanaman Modal Kabupaten/ Kota</t>
  </si>
  <si>
    <t>Persentase Perizinan yang diterbitkan dalam Satu Tahun</t>
  </si>
  <si>
    <t>Jumlah izin dan non izin, pemantauan pemenuhan komitmen  dan pengelolaan layanan konsultasi dan pengaduan melalui sistem elektronik dan non elektronik yang dapat diselesaikan</t>
  </si>
  <si>
    <t xml:space="preserve">Jumlah Pelaku Usaha yang Mendapatkan Pelayanan Terpadu Perizinan dan Non Perizinan Berbasis Sistem Pelayanan Perizinan Berusaha Terintegrasi Secara Elektronik </t>
  </si>
  <si>
    <t>Jumlah Kegiatan Usaha dari Pelaku Usaha yang Mendapat Pemantauan Pemenuhan Komitmen Perizinan Berusaha dan Non Perizinan Penanaman Modal</t>
  </si>
  <si>
    <t>Jumlah Orang yang Memperoleh Layanan Konsultasi dan Terkelolanya Pengaduan Masyarakat Terhadap Pelayanan Terpadu Perizinan dan Non Perizinan</t>
  </si>
  <si>
    <t>Persentase data yang terintegrasi pada sistem Informasi Penanaman Modal yang dikelola</t>
  </si>
  <si>
    <t>Jumlah data dan sistem informasi penanaman modal yang terintegrasi</t>
  </si>
  <si>
    <t>4 Dokumen</t>
  </si>
  <si>
    <t>4 Laporan</t>
  </si>
  <si>
    <t>PROGRAM PENGELOLAAN DATA DAN SISTEM INFORMASI PENANAMAN MODAL</t>
  </si>
  <si>
    <t>Pengelolaan Data dan Informasi Perizinan dan Non Perizinan yang Terintegrasi pada Tingkat Daerah Kabupaten/Kota</t>
  </si>
  <si>
    <t>Pengolahan, Penyajian dan Pemanfaatan Data dan Informasi Perizinan dan Non Perizinan Berbasis Sistem Pelayanan Perizinan Berusaha Terintegrasi secara Elektronik</t>
  </si>
  <si>
    <t>Program, Kegiatan/Sub Kegiatan</t>
  </si>
  <si>
    <t>Meningkatkan Kualitas Pelayanan publik</t>
  </si>
  <si>
    <t>Indeks Kepuasan Masyarakat (IKM)</t>
  </si>
  <si>
    <t>Persentase capaian penunjang Perangkat Daerah</t>
  </si>
  <si>
    <t>Jumlah     Dokumen     Perencanaan     Perangkat Daerah</t>
  </si>
  <si>
    <t>Jumlah Dokumen RKA-SKPD dan Laporan Hasil Koordinasi Penyusunan Dokumen RKA-SKPD</t>
  </si>
  <si>
    <t>Jumlah Dokumen Perubahan RKA-SKPD dan Laporan Hasil Koordinasi Penyusunan Dokumen Perubahan RKA-SKPD</t>
  </si>
  <si>
    <t>Jumlah Dokumen DPA-SKPD dan Laporan Hasil Koordinasi Penyusunan Dokumen DPA-SKPD</t>
  </si>
  <si>
    <t>Jumlah Dokumen Perubahan DPA-SKPD dan Laporan Hasil Koordinasi Penyusunan Dokumen Perubahan DPA-SKPD</t>
  </si>
  <si>
    <t>Jumlah   Laporan   Evaluasi   Kinerja   Perangkat Daerah</t>
  </si>
  <si>
    <t>Jumlah    Orang    yang    Menerima    Gaji    dan Tunjangan ASN</t>
  </si>
  <si>
    <t>Jumlah       Dokumen       Penatausahaan       dan Pengujian/Verifikasi Keuangan SKPD</t>
  </si>
  <si>
    <t>Jumlah Laporan Keuangan Akhir Tahun  SKPD dan Laporan Hasil Koordinasi  Penyusunan Laporan Keuangan Akhir Tahun SKPD</t>
  </si>
  <si>
    <t>Jumlah Laporan Keuangan Bulanan/ Triwulanan/ Semesteran SKPD dan Laporan Koordinasi Penyusunan Laporan Keuangan Bulanan/Triwulanan/Semesteran  SKPD</t>
  </si>
  <si>
    <t>Pangkalan Bun,     Januari 2023</t>
  </si>
  <si>
    <t>Kepala Dinas Penanaman Modal dan PTSP</t>
  </si>
  <si>
    <t>Kabupaten Kotawaringin Barat</t>
  </si>
  <si>
    <t>Ir. H. KAMALUDIN, M.Si</t>
  </si>
  <si>
    <t>NIP. 19650105 199403 1 010</t>
  </si>
  <si>
    <t>Realisasi Investasi PMA dan PMDN (Rp. Juta)</t>
  </si>
  <si>
    <t>Meningkatnya Investasi di Kabupaten Kotawaringin Barat</t>
  </si>
  <si>
    <t>Meningkatnya kualitas pelayanan publik dengan pemamfaatan teknologi informasi Perizinan</t>
  </si>
  <si>
    <t>Rata – rata survey kepuasan masyarakat terhadap kualitas pelayanan Perizinan dan Non perizinan</t>
  </si>
  <si>
    <t>Peningkatan perusahaan yang melaporkan LKPM tepat waktu</t>
  </si>
  <si>
    <t xml:space="preserve">Pengendalian Pelaksanaan Penanaman Modal yang menjadi Kewenangan Daerah Kabupaten/Kota </t>
  </si>
  <si>
    <t xml:space="preserve">Jumlah layanan Pelaksanaan Penanaman Modal yang menjadi kewenangan Daerah </t>
  </si>
  <si>
    <t>jumlah Perusahaan yang dilakukan Pemantauan
Penanaman Modal dan Perizinan</t>
  </si>
  <si>
    <t xml:space="preserve">Koordinasi dan Sinkronisasi Pembinaan Pelaksanaan Penanaman Modal </t>
  </si>
  <si>
    <t>Jumlah peserta yang mengikuti Pembinaan
pelaksanaan penanaman modal</t>
  </si>
  <si>
    <t xml:space="preserve">Koordinasi dan Sinkronisasi Pengawasan Pelaksanaan Penanaman Modal </t>
  </si>
  <si>
    <t>Jumlah perusahaan yang dilakukan pengawasan Penanaman Modal dan Perizinan</t>
  </si>
  <si>
    <t>1600 Buah</t>
  </si>
  <si>
    <t>800 Buah</t>
  </si>
  <si>
    <t>2 Kali</t>
  </si>
  <si>
    <t>3 Buah</t>
  </si>
  <si>
    <t>45 Perusahaan</t>
  </si>
  <si>
    <t>230 OK</t>
  </si>
  <si>
    <t>100 Perusahaan</t>
  </si>
  <si>
    <t xml:space="preserve">PROGRAM PENGELOLAAN DATA DAN SISTEM INFORMASI PENANAMAN MODAL </t>
  </si>
  <si>
    <t xml:space="preserve">Pengelolaan Data dan Informasi Perizinan dan Non Perizinan yang Terintegrasi pada Tingkat Daerah Kabupaten/Kota </t>
  </si>
  <si>
    <t>Jumlah laporan data PMA/PMDN perizinan dan non
perizinan</t>
  </si>
  <si>
    <t xml:space="preserve">Pengolahan, Penyajian dan Pemanfaatan Data dan Informasi Perizinan dan Non Perizinan Berbasis Sistem Pelayanan Perizinan Berusaha Terintegrasi secara Elektronik </t>
  </si>
  <si>
    <t>1 Dok</t>
  </si>
  <si>
    <t>2 Dok</t>
  </si>
  <si>
    <t>7 Dok</t>
  </si>
  <si>
    <t>6 Dok</t>
  </si>
  <si>
    <t>1 Website</t>
  </si>
  <si>
    <t>1 Jenis</t>
  </si>
  <si>
    <t>1 Kali</t>
  </si>
  <si>
    <t>PROGRAM PENUNJANG URUSAN PEMERINTAHAN DAERAH KABUPATEN/ KOTA</t>
  </si>
  <si>
    <t>24 Dok</t>
  </si>
  <si>
    <t>3 Dok</t>
  </si>
  <si>
    <t>13 Dok</t>
  </si>
  <si>
    <t>4 Dok</t>
  </si>
  <si>
    <t>340 Dok</t>
  </si>
  <si>
    <t>26 Dok</t>
  </si>
  <si>
    <t>300 Dok</t>
  </si>
  <si>
    <t>13 Laporan</t>
  </si>
  <si>
    <t>34 Setel</t>
  </si>
  <si>
    <t>8 Orang/ Kali</t>
  </si>
  <si>
    <t>6 Jenis</t>
  </si>
  <si>
    <t>8 Jenis</t>
  </si>
  <si>
    <t>28 Jenis</t>
  </si>
  <si>
    <t>14 Jenis</t>
  </si>
  <si>
    <t>8 Orang</t>
  </si>
  <si>
    <t>18 Buah/ Unit</t>
  </si>
  <si>
    <t>8 Buah</t>
  </si>
  <si>
    <t>10 Unit</t>
  </si>
  <si>
    <t>22 paket</t>
  </si>
  <si>
    <t>12 Bulan</t>
  </si>
  <si>
    <t>7 Unit</t>
  </si>
  <si>
    <t>41 Unit</t>
  </si>
  <si>
    <t>Nilai SAKIP perangkat daerah</t>
  </si>
  <si>
    <t>Persentase pemenuhan kebutuhan penunjang perangkat daerah</t>
  </si>
  <si>
    <t>Menyediakan kebutuhan penunjang perangkat daerah dalam melaksanakan tugas dan fungsi</t>
  </si>
  <si>
    <t>Menyediakan dukungan bagi pencapaian nilai SAKIP perangkat daerah</t>
  </si>
  <si>
    <t>Pangkalan Bun,    Oktober 2022</t>
  </si>
  <si>
    <t>PERUBAHAN RENCANA KINERJA TAHUNAN 2022</t>
  </si>
  <si>
    <t>2 Dokumen</t>
  </si>
  <si>
    <t>23 Dokumen</t>
  </si>
  <si>
    <t>33 Orang/ bulan</t>
  </si>
  <si>
    <t>3500 Dokumen</t>
  </si>
  <si>
    <t>1 Dokumen</t>
  </si>
  <si>
    <t>3547 Dokumen</t>
  </si>
  <si>
    <t>33 Paket</t>
  </si>
  <si>
    <t>5 Orang</t>
  </si>
  <si>
    <t>4 Paket</t>
  </si>
  <si>
    <t>14 Paket</t>
  </si>
  <si>
    <t>39 Unit</t>
  </si>
  <si>
    <t>Persentase Minat Investasi</t>
  </si>
  <si>
    <t>2 Media Promosi</t>
  </si>
  <si>
    <t>3400 Buah</t>
  </si>
  <si>
    <t>2400 Pelaku
Usaha</t>
  </si>
  <si>
    <t>500 Kegiatan
Usaha</t>
  </si>
  <si>
    <t>500 Orang</t>
  </si>
  <si>
    <t>Jumlah data dan informasi perizinan dan non perizinan berbasisi sitim pelayanan perizinan berusahan terintegrasi secara elektronik yang diolah, dikaji dan dimanfaatkan</t>
  </si>
  <si>
    <t>IV.</t>
  </si>
  <si>
    <t>Indikator</t>
  </si>
  <si>
    <t>Perencanaan, Penganggaran, dan Evaluasi Kinerja</t>
  </si>
  <si>
    <t>Jumlah Dokumen Perencanaan Perangkat Daerah</t>
  </si>
  <si>
    <t>Koordinasi dan Penyusunan Dokumen Perubahan RKA- SKPD</t>
  </si>
  <si>
    <t>Jumlah Laporan Evaluasi Kinerja Perangkat Daerah</t>
  </si>
  <si>
    <t>Jumlah Orang yang Menerima Gaji dan Tunjangan ASN</t>
  </si>
  <si>
    <t>Pelaksanaan Penatausahaan dan Pengujian/Verifikasi Keuangan</t>
  </si>
  <si>
    <t>Jumlah Dokumen Penatausahaan dan Pengujian/Verifikasi Keuangan SKPD</t>
  </si>
  <si>
    <t>Jumlah Laporan Keuangan Akhir Tahun SKPD dan Laporan Hasil Koordinasi Penyusunan Laporan Keuangan Akhir Tahun SKPD</t>
  </si>
  <si>
    <t>Jumlah Laporan Keuangan Bulanan/ Triwulanan/ Semesteran SKPD dan Laporan Koordinasi Penyusunan Laporan Keuangan Bulanan/Triwulanan/Semesteran SKPD</t>
  </si>
  <si>
    <t>Jumlah jenis layanan administrasi kepegawaian yang disediakan</t>
  </si>
  <si>
    <t>Jumlah layanan administrasi umum yang disediakan</t>
  </si>
  <si>
    <t>Penyediaan Komponen Instalasi Listrik/Penerangan Bangunan</t>
  </si>
  <si>
    <t>Jumlah Peralatan dan Perlengkapan Kantor yang disediakan</t>
  </si>
  <si>
    <t>Jumlah Barang Cetakan dan Penggandaan yang disediakan</t>
  </si>
  <si>
    <t>Jumlah barang milik daerah penunjang urusan Pemerintah yang diadakan</t>
  </si>
  <si>
    <t>25 Kegiatan Usaha</t>
  </si>
  <si>
    <t>-</t>
  </si>
  <si>
    <t>75 Kegiatan Usaha</t>
  </si>
  <si>
    <t>Jumlah dokumen rancangan produk hukum dan dokumen pemetaan potensi investasi</t>
  </si>
  <si>
    <t>Persentase Promosi Penanaman Modal yang dilaksanakan</t>
  </si>
  <si>
    <t>Jumlah izin dan non izin, pemantauan pemenuhan komitmen dan pengelolaan layanan konsultasi dan pengaduan melalui sistem elektronik dan non elektronik yang dapat diselesaikan</t>
  </si>
  <si>
    <t>Jumlah Pelaku Usaha yang Mendapatkan Pelayanan Terpadu Perizinan dan Non Perizinan Berbasis Sistem Pelayanan Perizinan Berusaha Terintegrasi Secara Elektronik</t>
  </si>
  <si>
    <t>2400 Pelaku Usaha</t>
  </si>
  <si>
    <t>Pemantauan Pemenuhan Komitmen Perizinan dan Non Perizinan Penanaman Modal</t>
  </si>
  <si>
    <t>300 Kegiatan Usaha</t>
  </si>
  <si>
    <t>Penyediaan Layanan Konsultasi dan Pengelolaan Pengaduan Masyarakat terhadap Pelayanan Terpadu Perizinan dan Non Perizinan</t>
  </si>
  <si>
    <t xml:space="preserve">Ir. H. KAMALUDIN, M.Si </t>
  </si>
  <si>
    <t>Pangkalan Bun, Oktober 2023</t>
  </si>
  <si>
    <t>Penyelenggaraan Rapat Rapat
Koordinasi dan Konsultasi SKPD</t>
  </si>
  <si>
    <t>Jumlah jasa pemeliharaan barang milik daerah Penunjang Urusan Pemerintahan Daerah yang disediakan</t>
  </si>
  <si>
    <t>Penyediaan Jasa Pemeliharaan, Biaya Pemeliharaan, Pajak, dan Perizinan Kendaraan Dinas Operasional atau Lapangan</t>
  </si>
  <si>
    <t>Penetapan Kebijakan Daerah mengenai Pemberian Fasilitas/ Insentif dan Kemudahan Penanaman Modal</t>
  </si>
  <si>
    <t>Penyelenggaraan Promosi Penanaman Modal yang menjadi Kewenangan Daerah Kabupaten/Kota</t>
  </si>
  <si>
    <t>Penyediaan Pelayanan Terpadu Perizinan dan Nonperizinan berbasis Sistem Pelayanan Perizinan Berusaha Terintegrasi secara Elektronik</t>
  </si>
  <si>
    <t>Pelayanan Perizinan dan Non Perizinan secara Terpadu Satu Pintu dibidang Penanaman Modal yang menjadi Kewenangan Daerah Kabupaten/ Kota</t>
  </si>
  <si>
    <t>Jumlah Perusahaan yang dilakukan Pemantauan, Pembinaan dan Pengawasan Pelaksanaan Penanaman Modal</t>
  </si>
  <si>
    <t>Meningkatnya nilai investasi PMA dan PMDN</t>
  </si>
  <si>
    <t>PERUBAHAN RENCANA KINERJA TAHUNAN 2023</t>
  </si>
  <si>
    <t>6,7 T</t>
  </si>
  <si>
    <t xml:space="preserve">Meningkatnya Pelayanan Perizinan </t>
  </si>
  <si>
    <t>Indeks Kepuasan Masyarakat (IKM) atas Layanan Perizinan dan Nonperizinan</t>
  </si>
  <si>
    <t>Realisasi penanaman modal (Jumlah realisasi nilai investasi PMDN dan PMA)</t>
  </si>
  <si>
    <t>3 Dokumen</t>
  </si>
  <si>
    <t>RENCANA KINERJA TAHUNAN 2024</t>
  </si>
  <si>
    <t>Pangkalan Bun, Januari 2024</t>
  </si>
  <si>
    <t>1250 Dokumen</t>
  </si>
  <si>
    <t>6 Dokumen</t>
  </si>
  <si>
    <t>Administrasi Barang Milik Daerah pada Perangkat Daerah</t>
  </si>
  <si>
    <t>Penyusunan Perencanaan Kebutuhan Barang Milik Daerah SKPD</t>
  </si>
  <si>
    <t>Jumlah Rencana Kebutuhan Barang Milik Daerah SKPD</t>
  </si>
  <si>
    <t>Penatausahaan Barang Milik Daerah pada SKPD</t>
  </si>
  <si>
    <t>Jumlah Laporan Penatausahaan Barang Milik Daerah pada SKPD</t>
  </si>
  <si>
    <t>2 Laporan</t>
  </si>
  <si>
    <t>Jumlah dokumen Administrasi Barang Milik Daerah</t>
  </si>
  <si>
    <t>Jumlah dokumen administrasi kepegawaian yang disediakan</t>
  </si>
  <si>
    <t>Jumlah  Paket  Pakaian  Dinas  beserta  Atribut</t>
  </si>
  <si>
    <t>Jumlah Orang yang Mengikuti Bimbingan Teknis Implementasi Peraturan Perundang-Undangan</t>
  </si>
  <si>
    <t>40 Paket</t>
  </si>
  <si>
    <t>10 Orang</t>
  </si>
  <si>
    <t>Jumlah dokumen administrasi umum yang disediakan</t>
  </si>
  <si>
    <t>Jumlah      Laporan      Penyelenggaraan      Rapat Koordinasi dan Konsultasi SKPD</t>
  </si>
  <si>
    <t>Jumlah         Paket         Komponen         Instalasi Listrik/Penerangan    Bangunan    Kantor    yang Disediakan</t>
  </si>
  <si>
    <t>Jumlah    Paket    Peralatan    dan    Perlengkapan Kantor yang Disediakan</t>
  </si>
  <si>
    <t>Jumlah  Paket  Peralatan  Rumah  Tangga  yang Disediakan</t>
  </si>
  <si>
    <t>Jumlah Paket Barang Cetakan dan Penggandaan yang Disediakan</t>
  </si>
  <si>
    <t>Penatausahaan Arsip Dinamis pada SKPD</t>
  </si>
  <si>
    <t>1 Paket</t>
  </si>
  <si>
    <t>25 Paket</t>
  </si>
  <si>
    <t>25 Laporan</t>
  </si>
  <si>
    <t xml:space="preserve">Jumlah dokumen  Pengadaan Barang Milik Daerah Penunjang Urusan Pemerintah Daerah </t>
  </si>
  <si>
    <t>Jumlah Unit Peralatan dan Mesin Lainnya yang Disediakan</t>
  </si>
  <si>
    <t>24 Unit</t>
  </si>
  <si>
    <t>Jumlah Paket Mebel yang Disediakan</t>
  </si>
  <si>
    <t>48 Unit</t>
  </si>
  <si>
    <t>Pengadaan Sarana dan Prasarana Pendukung Gedung Kantor atau Bangunan Lainnya</t>
  </si>
  <si>
    <t>Jumlah Unit Sarana dan Prasarana Pendukung Gedung Kantor atau Bangunan Lainnya yang Disediakan</t>
  </si>
  <si>
    <t>8 Unit</t>
  </si>
  <si>
    <t>Jumlah Dokumen   Penyediaan Jasa Penunjang Urusan Pemerintah Daerah</t>
  </si>
  <si>
    <t>Jumlah     Laporan     Penyediaan     Jasa     Surat</t>
  </si>
  <si>
    <t>Jumlah  Laporan  Penyediaan  Jasa  Komunikasi, Sumber Daya Air dan Listrik yang Disediakan</t>
  </si>
  <si>
    <t>Jumlah   Laporan   Penyediaan   Jasa   Pelayanan Umum Kantor yang Disediakan</t>
  </si>
  <si>
    <t>15 Laporan</t>
  </si>
  <si>
    <t>Jumlah Dokumen   Pemeliharaan Barang Milik Daerah Penunjang Urusan Pemerintah Daerah</t>
  </si>
  <si>
    <t>JJumlah Kendaraan Dinas Operasional atau Lapangan yang Dipelihara dan dibayarkan Pajak dan Perizinannya</t>
  </si>
  <si>
    <t>Jumlah   Peralatan   dan   Mesin   Lainnya yang Dipelihara</t>
  </si>
  <si>
    <t>Jumlah Gedung Kantor dan Bangunan Lainnya yang Dipelihara/Direhabilitasi</t>
  </si>
  <si>
    <t>46 Unit</t>
  </si>
  <si>
    <t>6,8 T</t>
  </si>
  <si>
    <t>Penyelesaian Permasalahan dan Hambatan yang dihadapi Pelaku Usaha dalam merealisasikan Kegiatan Usahanya</t>
  </si>
  <si>
    <t>Jumlah Penyelesaian Permasalahan dan  Hambatan yang  dihadapi Pelaku Usaha dalam merealisasikan Kegiatan Usahanya</t>
  </si>
  <si>
    <t>Bimbingan Teknis kepada Pelaku Usaha</t>
  </si>
  <si>
    <t>Jumlah Pelaku Usaha yang Mengikuti Bimbingan Teknis/ Sosialisasi Implementasi Perizinan Berusaha Berbasis Risiko dan Pengawasan Perizinan Berusaha Berbasis Risiko</t>
  </si>
  <si>
    <t>Pengawasan Penanaman Modal</t>
  </si>
  <si>
    <t>Jumlah Kegiatan Usaha dari Pelaku Usaha yang Telah Dianalisa dan Diverifikasi Data,  Profil dan Informasi Kegiatan Usaha dari Pelaku  DIlakukan Inspeksi Lapangan ; serta DIlakukan Evaluasi Penilaian Kepatuhan Pelaksanaan Perizinan Berusaha</t>
  </si>
  <si>
    <t>Jumlah Data dan Informasi Perizinan  Berbasis Sistem Pelayanan Perizinan Berusaha Terintegrasi secara Elektronik yang Diolah, Dikaji dan Dimanfaatkan</t>
  </si>
  <si>
    <t xml:space="preserve">Persentase Perizinan yang diterbitkan </t>
  </si>
  <si>
    <t>1500 Buah</t>
  </si>
  <si>
    <t>500 Pelaku Usaha</t>
  </si>
  <si>
    <t>500 Kegiatan Usaha</t>
  </si>
  <si>
    <t>Penyediaan dan pengelolaan Layanan konsultasi perizinan berusaha berbasis risiko</t>
  </si>
  <si>
    <t>Pemantauan, analisis, evaluasi, dan pelaporan di bidang perizinan berusaha berbasis risiko</t>
  </si>
  <si>
    <t>Jumlah Pelaku usaha yang Memperoleh Layanan Konsultasi Perizinan Berusaha melalui Sistem Perizinan Berusaha Berbasis Risiko Terintegrasi secara Elektronik</t>
  </si>
  <si>
    <t>Jumlah Kegiatan Usaha yang mendapat  pemantauan, analisis, evaluasi, dan pelaporan di bidang perizinan berusaha berbasis risiko Lintas Daerah Kabupaten/Kota bagi Kegiatan Usaha Dari Pelaku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</si>
</sst>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28" x14ac:knownFonts="1">
    <font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Times New Roman"/>
      <family val="1"/>
    </font>
    <font>
      <sz val="9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b/>
      <sz val="11"/>
      <color rgb="FFC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A9D08E"/>
        <bgColor indexed="64"/>
      </patternFill>
    </fill>
  </fills>
  <borders count="5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32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6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/>
    </xf>
    <xf numFmtId="0" fontId="9" fillId="0" borderId="5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vertical="top" wrapText="1"/>
    </xf>
    <xf numFmtId="0" fontId="7" fillId="4" borderId="5" xfId="0" applyFont="1" applyFill="1" applyBorder="1" applyAlignment="1">
      <alignment horizontal="left" vertical="top" wrapText="1"/>
    </xf>
    <xf numFmtId="0" fontId="13" fillId="0" borderId="0" xfId="2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9" fillId="0" borderId="5" xfId="0" applyFont="1" applyBorder="1" applyAlignment="1">
      <alignment vertical="top"/>
    </xf>
    <xf numFmtId="0" fontId="21" fillId="0" borderId="5" xfId="0" applyFont="1" applyBorder="1" applyAlignment="1">
      <alignment horizontal="justify" vertical="top" wrapText="1"/>
    </xf>
    <xf numFmtId="0" fontId="19" fillId="0" borderId="5" xfId="0" applyFont="1" applyBorder="1" applyAlignment="1">
      <alignment horizontal="justify" vertical="top" wrapText="1"/>
    </xf>
    <xf numFmtId="0" fontId="20" fillId="0" borderId="5" xfId="0" applyFont="1" applyBorder="1" applyAlignment="1">
      <alignment horizontal="left" vertical="top" wrapText="1"/>
    </xf>
    <xf numFmtId="0" fontId="18" fillId="4" borderId="5" xfId="0" applyFont="1" applyFill="1" applyBorder="1" applyAlignment="1">
      <alignment vertical="top" wrapText="1"/>
    </xf>
    <xf numFmtId="0" fontId="19" fillId="2" borderId="5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vertical="top" wrapText="1"/>
    </xf>
    <xf numFmtId="0" fontId="18" fillId="2" borderId="9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vertical="top" wrapText="1"/>
    </xf>
    <xf numFmtId="0" fontId="20" fillId="2" borderId="8" xfId="0" applyFont="1" applyFill="1" applyBorder="1" applyAlignment="1">
      <alignment horizontal="left" vertical="top" wrapText="1"/>
    </xf>
    <xf numFmtId="9" fontId="18" fillId="2" borderId="8" xfId="0" applyNumberFormat="1" applyFont="1" applyFill="1" applyBorder="1" applyAlignment="1">
      <alignment horizontal="center" vertical="top" wrapText="1"/>
    </xf>
    <xf numFmtId="0" fontId="20" fillId="2" borderId="11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left" vertical="top" wrapText="1"/>
    </xf>
    <xf numFmtId="9" fontId="18" fillId="2" borderId="11" xfId="0" applyNumberFormat="1" applyFont="1" applyFill="1" applyBorder="1" applyAlignment="1">
      <alignment horizontal="center" vertical="top" wrapText="1"/>
    </xf>
    <xf numFmtId="0" fontId="22" fillId="0" borderId="5" xfId="0" applyFont="1" applyBorder="1" applyAlignment="1">
      <alignment vertical="top" wrapText="1"/>
    </xf>
    <xf numFmtId="0" fontId="18" fillId="0" borderId="24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8" fillId="4" borderId="24" xfId="0" applyFont="1" applyFill="1" applyBorder="1" applyAlignment="1">
      <alignment vertical="top" wrapText="1"/>
    </xf>
    <xf numFmtId="0" fontId="19" fillId="2" borderId="15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0" fontId="20" fillId="2" borderId="10" xfId="0" applyFont="1" applyFill="1" applyBorder="1" applyAlignment="1">
      <alignment vertical="top" wrapText="1"/>
    </xf>
    <xf numFmtId="0" fontId="18" fillId="4" borderId="11" xfId="0" applyFont="1" applyFill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4" borderId="14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vertical="top" wrapText="1"/>
    </xf>
    <xf numFmtId="9" fontId="18" fillId="4" borderId="5" xfId="0" applyNumberFormat="1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vertical="top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center" vertical="top" wrapText="1"/>
    </xf>
    <xf numFmtId="9" fontId="18" fillId="2" borderId="10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vertical="top" wrapText="1"/>
    </xf>
    <xf numFmtId="1" fontId="18" fillId="2" borderId="10" xfId="0" applyNumberFormat="1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6" fillId="4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left" vertical="top" wrapText="1"/>
    </xf>
    <xf numFmtId="9" fontId="7" fillId="4" borderId="5" xfId="0" applyNumberFormat="1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10" fontId="7" fillId="4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vertical="top" wrapText="1"/>
    </xf>
    <xf numFmtId="0" fontId="8" fillId="5" borderId="5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 vertical="top" wrapText="1"/>
    </xf>
    <xf numFmtId="164" fontId="18" fillId="4" borderId="5" xfId="0" applyNumberFormat="1" applyFont="1" applyFill="1" applyBorder="1" applyAlignment="1">
      <alignment vertical="top" wrapText="1"/>
    </xf>
    <xf numFmtId="0" fontId="20" fillId="2" borderId="5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left" vertical="top" wrapText="1"/>
    </xf>
    <xf numFmtId="9" fontId="18" fillId="2" borderId="5" xfId="0" applyNumberFormat="1" applyFont="1" applyFill="1" applyBorder="1" applyAlignment="1">
      <alignment horizontal="center" vertical="top" wrapText="1"/>
    </xf>
    <xf numFmtId="164" fontId="18" fillId="2" borderId="5" xfId="0" applyNumberFormat="1" applyFont="1" applyFill="1" applyBorder="1" applyAlignment="1">
      <alignment vertical="top" wrapText="1"/>
    </xf>
    <xf numFmtId="164" fontId="18" fillId="4" borderId="4" xfId="0" applyNumberFormat="1" applyFont="1" applyFill="1" applyBorder="1" applyAlignment="1">
      <alignment vertical="top"/>
    </xf>
    <xf numFmtId="164" fontId="20" fillId="2" borderId="4" xfId="1" applyNumberFormat="1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top" wrapText="1"/>
    </xf>
    <xf numFmtId="164" fontId="11" fillId="0" borderId="4" xfId="0" applyNumberFormat="1" applyFont="1" applyBorder="1" applyAlignment="1">
      <alignment vertical="top" wrapText="1"/>
    </xf>
    <xf numFmtId="0" fontId="11" fillId="2" borderId="5" xfId="0" applyFont="1" applyFill="1" applyBorder="1" applyAlignment="1">
      <alignment horizontal="center" vertical="top"/>
    </xf>
    <xf numFmtId="164" fontId="19" fillId="2" borderId="4" xfId="1" applyNumberFormat="1" applyFont="1" applyFill="1" applyBorder="1" applyAlignment="1">
      <alignment vertical="top" wrapText="1"/>
    </xf>
    <xf numFmtId="164" fontId="11" fillId="2" borderId="4" xfId="0" applyNumberFormat="1" applyFont="1" applyFill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9" fontId="18" fillId="2" borderId="5" xfId="0" applyNumberFormat="1" applyFont="1" applyFill="1" applyBorder="1" applyAlignment="1">
      <alignment horizontal="center" vertical="top"/>
    </xf>
    <xf numFmtId="164" fontId="18" fillId="2" borderId="4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164" fontId="11" fillId="2" borderId="4" xfId="0" applyNumberFormat="1" applyFont="1" applyFill="1" applyBorder="1" applyAlignment="1">
      <alignment vertical="top" wrapText="1"/>
    </xf>
    <xf numFmtId="9" fontId="18" fillId="4" borderId="5" xfId="0" applyNumberFormat="1" applyFont="1" applyFill="1" applyBorder="1" applyAlignment="1">
      <alignment horizontal="center" vertical="top"/>
    </xf>
    <xf numFmtId="164" fontId="20" fillId="4" borderId="4" xfId="1" applyNumberFormat="1" applyFont="1" applyFill="1" applyBorder="1" applyAlignment="1">
      <alignment vertical="top" wrapText="1"/>
    </xf>
    <xf numFmtId="164" fontId="18" fillId="4" borderId="4" xfId="0" applyNumberFormat="1" applyFont="1" applyFill="1" applyBorder="1" applyAlignment="1">
      <alignment vertical="top" wrapText="1"/>
    </xf>
    <xf numFmtId="164" fontId="18" fillId="0" borderId="4" xfId="0" applyNumberFormat="1" applyFont="1" applyBorder="1" applyAlignment="1">
      <alignment vertical="top" wrapText="1"/>
    </xf>
    <xf numFmtId="0" fontId="22" fillId="4" borderId="5" xfId="0" applyFont="1" applyFill="1" applyBorder="1" applyAlignment="1">
      <alignment horizontal="justify" vertical="top" wrapText="1"/>
    </xf>
    <xf numFmtId="9" fontId="22" fillId="4" borderId="5" xfId="0" applyNumberFormat="1" applyFont="1" applyFill="1" applyBorder="1" applyAlignment="1">
      <alignment horizontal="center" vertical="top" wrapText="1"/>
    </xf>
    <xf numFmtId="164" fontId="22" fillId="4" borderId="4" xfId="0" applyNumberFormat="1" applyFont="1" applyFill="1" applyBorder="1" applyAlignment="1">
      <alignment vertical="top" wrapText="1"/>
    </xf>
    <xf numFmtId="0" fontId="22" fillId="0" borderId="5" xfId="0" applyFont="1" applyBorder="1" applyAlignment="1">
      <alignment horizontal="center" vertical="top" wrapText="1"/>
    </xf>
    <xf numFmtId="164" fontId="22" fillId="0" borderId="4" xfId="0" applyNumberFormat="1" applyFont="1" applyBorder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164" fontId="21" fillId="0" borderId="4" xfId="0" applyNumberFormat="1" applyFont="1" applyBorder="1" applyAlignment="1">
      <alignment vertical="top" wrapText="1"/>
    </xf>
    <xf numFmtId="10" fontId="23" fillId="4" borderId="5" xfId="0" applyNumberFormat="1" applyFont="1" applyFill="1" applyBorder="1" applyAlignment="1">
      <alignment horizontal="center" vertical="top"/>
    </xf>
    <xf numFmtId="9" fontId="23" fillId="4" borderId="5" xfId="0" applyNumberFormat="1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164" fontId="11" fillId="4" borderId="4" xfId="0" applyNumberFormat="1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18" fillId="2" borderId="15" xfId="0" applyFont="1" applyFill="1" applyBorder="1" applyAlignment="1">
      <alignment vertical="top" wrapText="1"/>
    </xf>
    <xf numFmtId="9" fontId="18" fillId="2" borderId="15" xfId="0" applyNumberFormat="1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justify" vertical="top" wrapText="1"/>
    </xf>
    <xf numFmtId="0" fontId="23" fillId="4" borderId="5" xfId="0" applyFont="1" applyFill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164" fontId="20" fillId="3" borderId="4" xfId="1" applyNumberFormat="1" applyFont="1" applyFill="1" applyBorder="1" applyAlignment="1">
      <alignment vertical="center" wrapText="1"/>
    </xf>
    <xf numFmtId="164" fontId="20" fillId="6" borderId="29" xfId="1" applyFont="1" applyFill="1" applyBorder="1" applyAlignment="1">
      <alignment horizontal="right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6" fillId="3" borderId="2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4" xfId="0" quotePrefix="1" applyFont="1" applyFill="1" applyBorder="1" applyAlignment="1">
      <alignment horizontal="center" vertical="center" wrapText="1"/>
    </xf>
    <xf numFmtId="0" fontId="6" fillId="3" borderId="13" xfId="0" quotePrefix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22" fillId="0" borderId="15" xfId="0" applyFont="1" applyBorder="1" applyAlignment="1">
      <alignment vertical="top" wrapText="1"/>
    </xf>
    <xf numFmtId="0" fontId="18" fillId="2" borderId="15" xfId="0" applyFont="1" applyFill="1" applyBorder="1" applyAlignment="1">
      <alignment horizontal="center" vertical="top"/>
    </xf>
    <xf numFmtId="164" fontId="20" fillId="2" borderId="18" xfId="1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8" fillId="2" borderId="8" xfId="0" applyFont="1" applyFill="1" applyBorder="1" applyAlignment="1">
      <alignment vertical="top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vertical="top" wrapText="1"/>
    </xf>
    <xf numFmtId="0" fontId="18" fillId="2" borderId="15" xfId="0" applyFont="1" applyFill="1" applyBorder="1" applyAlignment="1">
      <alignment horizontal="center" vertical="top" wrapText="1"/>
    </xf>
    <xf numFmtId="9" fontId="18" fillId="2" borderId="10" xfId="0" applyNumberFormat="1" applyFont="1" applyFill="1" applyBorder="1" applyAlignment="1">
      <alignment horizontal="center" vertical="top"/>
    </xf>
    <xf numFmtId="9" fontId="11" fillId="2" borderId="5" xfId="0" applyNumberFormat="1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21" fillId="0" borderId="23" xfId="0" applyFont="1" applyBorder="1" applyAlignment="1">
      <alignment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/>
    </xf>
    <xf numFmtId="0" fontId="21" fillId="0" borderId="25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164" fontId="19" fillId="2" borderId="2" xfId="1" applyNumberFormat="1" applyFont="1" applyFill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164" fontId="11" fillId="2" borderId="31" xfId="0" applyNumberFormat="1" applyFont="1" applyFill="1" applyBorder="1" applyAlignment="1">
      <alignment vertical="top" wrapText="1"/>
    </xf>
    <xf numFmtId="164" fontId="11" fillId="2" borderId="32" xfId="0" applyNumberFormat="1" applyFont="1" applyFill="1" applyBorder="1" applyAlignment="1">
      <alignment vertical="top" wrapText="1"/>
    </xf>
    <xf numFmtId="164" fontId="20" fillId="6" borderId="37" xfId="1" applyFont="1" applyFill="1" applyBorder="1" applyAlignment="1">
      <alignment horizontal="center" vertical="center" wrapText="1"/>
    </xf>
    <xf numFmtId="164" fontId="20" fillId="3" borderId="32" xfId="1" applyNumberFormat="1" applyFont="1" applyFill="1" applyBorder="1" applyAlignment="1">
      <alignment vertical="center" wrapText="1"/>
    </xf>
    <xf numFmtId="0" fontId="18" fillId="4" borderId="5" xfId="0" quotePrefix="1" applyFont="1" applyFill="1" applyBorder="1" applyAlignment="1">
      <alignment vertical="top" wrapText="1"/>
    </xf>
    <xf numFmtId="0" fontId="20" fillId="4" borderId="13" xfId="0" quotePrefix="1" applyFont="1" applyFill="1" applyBorder="1" applyAlignment="1">
      <alignment horizontal="left" vertical="top" wrapText="1"/>
    </xf>
    <xf numFmtId="9" fontId="18" fillId="4" borderId="13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vertical="top" wrapText="1"/>
    </xf>
    <xf numFmtId="0" fontId="16" fillId="3" borderId="2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5" xfId="0" quotePrefix="1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 vertical="center" wrapText="1"/>
    </xf>
    <xf numFmtId="1" fontId="6" fillId="4" borderId="14" xfId="0" quotePrefix="1" applyNumberFormat="1" applyFont="1" applyFill="1" applyBorder="1" applyAlignment="1">
      <alignment horizontal="center" vertical="top" wrapText="1"/>
    </xf>
    <xf numFmtId="0" fontId="6" fillId="2" borderId="14" xfId="0" quotePrefix="1" applyFont="1" applyFill="1" applyBorder="1" applyAlignment="1">
      <alignment horizontal="center" vertical="top" wrapText="1"/>
    </xf>
    <xf numFmtId="0" fontId="6" fillId="2" borderId="5" xfId="0" quotePrefix="1" applyFont="1" applyFill="1" applyBorder="1" applyAlignment="1">
      <alignment horizontal="center" vertical="top" wrapText="1"/>
    </xf>
    <xf numFmtId="0" fontId="4" fillId="2" borderId="5" xfId="0" quotePrefix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4" borderId="14" xfId="0" quotePrefix="1" applyFont="1" applyFill="1" applyBorder="1" applyAlignment="1">
      <alignment horizontal="center" vertical="top" wrapText="1"/>
    </xf>
    <xf numFmtId="164" fontId="18" fillId="4" borderId="4" xfId="0" applyNumberFormat="1" applyFont="1" applyFill="1" applyBorder="1" applyAlignment="1">
      <alignment horizontal="right" vertical="top"/>
    </xf>
    <xf numFmtId="164" fontId="18" fillId="2" borderId="4" xfId="0" applyNumberFormat="1" applyFont="1" applyFill="1" applyBorder="1" applyAlignment="1">
      <alignment horizontal="right" vertical="top"/>
    </xf>
    <xf numFmtId="164" fontId="19" fillId="0" borderId="4" xfId="0" applyNumberFormat="1" applyFont="1" applyBorder="1" applyAlignment="1">
      <alignment horizontal="right" vertical="top"/>
    </xf>
    <xf numFmtId="164" fontId="11" fillId="0" borderId="4" xfId="0" applyNumberFormat="1" applyFont="1" applyBorder="1" applyAlignment="1">
      <alignment horizontal="right" vertical="top"/>
    </xf>
    <xf numFmtId="164" fontId="11" fillId="2" borderId="4" xfId="0" applyNumberFormat="1" applyFont="1" applyFill="1" applyBorder="1" applyAlignment="1">
      <alignment horizontal="right" vertical="top"/>
    </xf>
    <xf numFmtId="164" fontId="18" fillId="2" borderId="4" xfId="0" applyNumberFormat="1" applyFont="1" applyFill="1" applyBorder="1" applyAlignment="1">
      <alignment horizontal="center" vertical="top"/>
    </xf>
    <xf numFmtId="164" fontId="11" fillId="0" borderId="4" xfId="0" applyNumberFormat="1" applyFont="1" applyBorder="1" applyAlignment="1">
      <alignment horizontal="center" vertical="top"/>
    </xf>
    <xf numFmtId="164" fontId="11" fillId="2" borderId="4" xfId="0" applyNumberFormat="1" applyFont="1" applyFill="1" applyBorder="1" applyAlignment="1">
      <alignment horizontal="center" vertical="top"/>
    </xf>
    <xf numFmtId="164" fontId="19" fillId="2" borderId="4" xfId="0" applyNumberFormat="1" applyFont="1" applyFill="1" applyBorder="1" applyAlignment="1">
      <alignment horizontal="right" vertical="top"/>
    </xf>
    <xf numFmtId="164" fontId="20" fillId="2" borderId="4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18" fillId="8" borderId="39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vertical="center" wrapText="1"/>
    </xf>
    <xf numFmtId="9" fontId="18" fillId="8" borderId="23" xfId="0" applyNumberFormat="1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3" fontId="18" fillId="8" borderId="40" xfId="0" applyNumberFormat="1" applyFont="1" applyFill="1" applyBorder="1" applyAlignment="1">
      <alignment horizontal="right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3" fontId="11" fillId="0" borderId="40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3" fontId="18" fillId="0" borderId="40" xfId="0" applyNumberFormat="1" applyFont="1" applyBorder="1" applyAlignment="1">
      <alignment horizontal="right" vertical="center" wrapText="1"/>
    </xf>
    <xf numFmtId="3" fontId="11" fillId="0" borderId="40" xfId="0" applyNumberFormat="1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3" fontId="11" fillId="0" borderId="40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3" fontId="18" fillId="7" borderId="40" xfId="0" applyNumberFormat="1" applyFont="1" applyFill="1" applyBorder="1" applyAlignment="1">
      <alignment horizontal="right" vertical="center" wrapText="1"/>
    </xf>
    <xf numFmtId="0" fontId="11" fillId="0" borderId="39" xfId="0" applyFont="1" applyBorder="1" applyAlignment="1">
      <alignment vertical="center" wrapText="1"/>
    </xf>
    <xf numFmtId="0" fontId="11" fillId="0" borderId="40" xfId="0" applyFont="1" applyBorder="1" applyAlignment="1">
      <alignment horizontal="right" vertical="center" wrapText="1"/>
    </xf>
    <xf numFmtId="3" fontId="18" fillId="9" borderId="43" xfId="0" applyNumberFormat="1" applyFont="1" applyFill="1" applyBorder="1" applyAlignment="1">
      <alignment horizontal="right" vertical="center" wrapText="1"/>
    </xf>
    <xf numFmtId="0" fontId="6" fillId="7" borderId="44" xfId="0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left" vertical="center" wrapText="1" indent="2"/>
    </xf>
    <xf numFmtId="0" fontId="6" fillId="7" borderId="38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left" vertical="center" wrapText="1" indent="3"/>
    </xf>
    <xf numFmtId="0" fontId="18" fillId="8" borderId="23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wrapText="1"/>
    </xf>
    <xf numFmtId="0" fontId="13" fillId="0" borderId="0" xfId="0" applyFont="1" applyAlignment="1">
      <alignment vertical="top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26" fillId="0" borderId="23" xfId="0" applyFont="1" applyBorder="1" applyAlignment="1">
      <alignment wrapText="1"/>
    </xf>
    <xf numFmtId="0" fontId="26" fillId="0" borderId="23" xfId="0" applyFont="1" applyBorder="1" applyAlignment="1">
      <alignment vertical="top" wrapText="1"/>
    </xf>
    <xf numFmtId="0" fontId="27" fillId="0" borderId="23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vertical="top"/>
    </xf>
    <xf numFmtId="0" fontId="13" fillId="0" borderId="48" xfId="0" applyFont="1" applyBorder="1" applyAlignment="1">
      <alignment vertical="center" wrapText="1"/>
    </xf>
    <xf numFmtId="0" fontId="27" fillId="0" borderId="23" xfId="0" applyFont="1" applyBorder="1" applyAlignment="1">
      <alignment vertical="top"/>
    </xf>
    <xf numFmtId="0" fontId="17" fillId="0" borderId="44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5" xfId="0" applyFont="1" applyBorder="1" applyAlignment="1">
      <alignment horizontal="center" vertical="center" wrapText="1"/>
    </xf>
    <xf numFmtId="3" fontId="18" fillId="0" borderId="50" xfId="0" applyNumberFormat="1" applyFont="1" applyBorder="1" applyAlignment="1">
      <alignment horizontal="right" vertical="center" wrapText="1"/>
    </xf>
    <xf numFmtId="0" fontId="11" fillId="0" borderId="44" xfId="0" applyFont="1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41" fontId="11" fillId="0" borderId="40" xfId="0" applyNumberFormat="1" applyFont="1" applyBorder="1" applyAlignment="1">
      <alignment horizontal="right" vertical="center" wrapText="1"/>
    </xf>
    <xf numFmtId="0" fontId="18" fillId="4" borderId="23" xfId="0" applyFont="1" applyFill="1" applyBorder="1" applyAlignment="1">
      <alignment vertical="center" wrapText="1"/>
    </xf>
    <xf numFmtId="0" fontId="13" fillId="4" borderId="0" xfId="0" applyFont="1" applyFill="1" applyAlignment="1">
      <alignment vertical="top" wrapText="1"/>
    </xf>
    <xf numFmtId="0" fontId="27" fillId="0" borderId="51" xfId="0" applyFont="1" applyBorder="1" applyAlignment="1">
      <alignment vertical="top" wrapText="1"/>
    </xf>
    <xf numFmtId="0" fontId="27" fillId="0" borderId="52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8" fillId="2" borderId="5" xfId="0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3" fontId="18" fillId="0" borderId="40" xfId="0" applyNumberFormat="1" applyFont="1" applyBorder="1" applyAlignment="1">
      <alignment horizontal="right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3" fontId="11" fillId="0" borderId="40" xfId="0" applyNumberFormat="1" applyFont="1" applyBorder="1" applyAlignment="1">
      <alignment horizontal="right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3" fontId="18" fillId="8" borderId="40" xfId="0" applyNumberFormat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vertical="center" wrapText="1"/>
    </xf>
    <xf numFmtId="9" fontId="18" fillId="8" borderId="23" xfId="0" applyNumberFormat="1" applyFont="1" applyFill="1" applyBorder="1" applyAlignment="1">
      <alignment horizontal="center" vertical="center" wrapText="1"/>
    </xf>
    <xf numFmtId="0" fontId="18" fillId="9" borderId="41" xfId="0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8" fillId="8" borderId="39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8" fillId="8" borderId="45" xfId="0" applyFont="1" applyFill="1" applyBorder="1" applyAlignment="1">
      <alignment horizontal="left" vertical="center" wrapText="1"/>
    </xf>
    <xf numFmtId="0" fontId="18" fillId="8" borderId="44" xfId="0" applyFont="1" applyFill="1" applyBorder="1" applyAlignment="1">
      <alignment horizontal="left" vertical="center" wrapText="1"/>
    </xf>
    <xf numFmtId="0" fontId="11" fillId="0" borderId="45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4" xfId="0" applyBorder="1" applyAlignment="1"/>
    <xf numFmtId="0" fontId="11" fillId="0" borderId="45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8" fillId="8" borderId="45" xfId="0" applyFont="1" applyFill="1" applyBorder="1" applyAlignment="1">
      <alignment horizontal="center" vertical="center" wrapText="1"/>
    </xf>
    <xf numFmtId="0" fontId="18" fillId="8" borderId="44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3" fontId="25" fillId="0" borderId="40" xfId="0" applyNumberFormat="1" applyFont="1" applyBorder="1" applyAlignment="1">
      <alignment horizontal="right" vertical="center" wrapText="1"/>
    </xf>
    <xf numFmtId="0" fontId="11" fillId="0" borderId="49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4" xfId="0" applyFont="1" applyBorder="1" applyAlignment="1"/>
    <xf numFmtId="3" fontId="20" fillId="0" borderId="40" xfId="0" applyNumberFormat="1" applyFont="1" applyBorder="1" applyAlignment="1">
      <alignment horizontal="right" vertical="center" wrapText="1"/>
    </xf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2924175</xdr:colOff>
      <xdr:row>77</xdr:row>
      <xdr:rowOff>95250</xdr:rowOff>
    </xdr:from>
    <xdr:to>
      <xdr:col>6</xdr:col>
      <xdr:colOff>1057276</xdr:colOff>
      <xdr:row>83</xdr:row>
      <xdr:rowOff>169927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950" y="33937575"/>
          <a:ext cx="1066801" cy="1408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1981199</xdr:colOff>
      <xdr:row>82</xdr:row>
      <xdr:rowOff>66675</xdr:rowOff>
    </xdr:from>
    <xdr:to>
      <xdr:col>5</xdr:col>
      <xdr:colOff>2124074</xdr:colOff>
      <xdr:row>92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3078E05-FBE8-432D-8F35-6914E4853D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49" y="38195250"/>
          <a:ext cx="2276475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1981199</xdr:colOff>
      <xdr:row>89</xdr:row>
      <xdr:rowOff>66675</xdr:rowOff>
    </xdr:from>
    <xdr:to>
      <xdr:col>5</xdr:col>
      <xdr:colOff>2124074</xdr:colOff>
      <xdr:row>99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CB7885-DD00-4659-AEDC-C6E5DC020D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49" y="38719125"/>
          <a:ext cx="2276475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99"/>
  <sheetViews>
    <sheetView topLeftCell="A70" workbookViewId="0">
      <selection activeCell="K90" sqref="K90"/>
    </sheetView>
  </sheetViews>
  <sheetFormatPr defaultRowHeight="11.25" x14ac:dyDescent="0.2"/>
  <cols>
    <col min="1" max="1" width="5.5703125" style="2" customWidth="1"/>
    <col min="2" max="2" width="24.85546875" style="2" customWidth="1"/>
    <col min="3" max="3" width="25.42578125" style="2" customWidth="1"/>
    <col min="4" max="4" width="12.85546875" style="3" customWidth="1"/>
    <col min="5" max="5" width="40.42578125" style="2" customWidth="1"/>
    <col min="6" max="6" width="36.140625" style="2" customWidth="1"/>
    <col min="7" max="7" width="14.140625" style="2" customWidth="1"/>
    <col min="8" max="8" width="16.28515625" style="2" customWidth="1"/>
    <col min="9" max="16384" width="9.140625" style="1"/>
  </cols>
  <sheetData>
    <row r="1" spans="1:8" ht="28.5" customHeight="1" x14ac:dyDescent="0.2">
      <c r="A1" s="134"/>
      <c r="B1" s="274" t="s">
        <v>242</v>
      </c>
      <c r="C1" s="274"/>
      <c r="D1" s="274"/>
      <c r="E1" s="274"/>
      <c r="F1" s="274"/>
      <c r="G1" s="274"/>
      <c r="H1" s="274"/>
    </row>
    <row r="2" spans="1:8" ht="12" customHeight="1" x14ac:dyDescent="0.2">
      <c r="A2" s="134"/>
      <c r="B2" s="134"/>
      <c r="C2" s="134"/>
      <c r="D2" s="135"/>
      <c r="E2" s="136"/>
      <c r="F2" s="136"/>
      <c r="G2" s="136"/>
      <c r="H2" s="136"/>
    </row>
    <row r="3" spans="1:8" ht="27.75" customHeight="1" thickBot="1" x14ac:dyDescent="0.25">
      <c r="A3" s="137" t="s">
        <v>41</v>
      </c>
      <c r="B3" s="136"/>
      <c r="C3" s="138" t="s">
        <v>43</v>
      </c>
      <c r="D3" s="138"/>
      <c r="E3" s="134"/>
      <c r="F3" s="275"/>
      <c r="G3" s="275"/>
      <c r="H3" s="275"/>
    </row>
    <row r="4" spans="1:8" s="2" customFormat="1" ht="27.75" customHeight="1" thickTop="1" x14ac:dyDescent="0.2">
      <c r="A4" s="139" t="s">
        <v>40</v>
      </c>
      <c r="B4" s="140" t="s">
        <v>39</v>
      </c>
      <c r="C4" s="140" t="s">
        <v>38</v>
      </c>
      <c r="D4" s="183" t="s">
        <v>36</v>
      </c>
      <c r="E4" s="140" t="s">
        <v>165</v>
      </c>
      <c r="F4" s="140" t="s">
        <v>37</v>
      </c>
      <c r="G4" s="140" t="s">
        <v>36</v>
      </c>
      <c r="H4" s="184" t="s">
        <v>35</v>
      </c>
    </row>
    <row r="5" spans="1:8" s="2" customFormat="1" ht="18" customHeight="1" x14ac:dyDescent="0.2">
      <c r="A5" s="143">
        <v>1</v>
      </c>
      <c r="B5" s="185">
        <v>2</v>
      </c>
      <c r="C5" s="186">
        <v>3</v>
      </c>
      <c r="D5" s="185">
        <v>4</v>
      </c>
      <c r="E5" s="145">
        <v>5</v>
      </c>
      <c r="F5" s="145">
        <v>6</v>
      </c>
      <c r="G5" s="145">
        <v>7</v>
      </c>
      <c r="H5" s="146">
        <v>8</v>
      </c>
    </row>
    <row r="6" spans="1:8" s="75" customFormat="1" ht="81" customHeight="1" x14ac:dyDescent="0.2">
      <c r="A6" s="187" t="s">
        <v>34</v>
      </c>
      <c r="B6" s="129" t="s">
        <v>186</v>
      </c>
      <c r="C6" s="129" t="s">
        <v>187</v>
      </c>
      <c r="D6" s="65">
        <v>0.99</v>
      </c>
      <c r="E6" s="22" t="s">
        <v>135</v>
      </c>
      <c r="F6" s="23" t="s">
        <v>136</v>
      </c>
      <c r="G6" s="79">
        <v>0.98</v>
      </c>
      <c r="H6" s="194">
        <v>164702980</v>
      </c>
    </row>
    <row r="7" spans="1:8" s="75" customFormat="1" ht="54.75" customHeight="1" x14ac:dyDescent="0.2">
      <c r="A7" s="188"/>
      <c r="B7" s="189"/>
      <c r="C7" s="190"/>
      <c r="D7" s="189"/>
      <c r="E7" s="11" t="s">
        <v>137</v>
      </c>
      <c r="F7" s="12" t="s">
        <v>138</v>
      </c>
      <c r="G7" s="80" t="s">
        <v>196</v>
      </c>
      <c r="H7" s="195">
        <v>164703230</v>
      </c>
    </row>
    <row r="8" spans="1:8" s="75" customFormat="1" ht="42.75" customHeight="1" x14ac:dyDescent="0.2">
      <c r="A8" s="188"/>
      <c r="B8" s="189"/>
      <c r="C8" s="190"/>
      <c r="D8" s="189"/>
      <c r="E8" s="13" t="s">
        <v>139</v>
      </c>
      <c r="F8" s="20" t="s">
        <v>140</v>
      </c>
      <c r="G8" s="80" t="s">
        <v>197</v>
      </c>
      <c r="H8" s="196">
        <v>58616200</v>
      </c>
    </row>
    <row r="9" spans="1:8" s="75" customFormat="1" ht="27.75" customHeight="1" x14ac:dyDescent="0.2">
      <c r="A9" s="188"/>
      <c r="B9" s="189"/>
      <c r="C9" s="190"/>
      <c r="D9" s="189"/>
      <c r="E9" s="13" t="s">
        <v>141</v>
      </c>
      <c r="F9" s="14" t="s">
        <v>142</v>
      </c>
      <c r="G9" s="80" t="s">
        <v>197</v>
      </c>
      <c r="H9" s="197">
        <v>92067080</v>
      </c>
    </row>
    <row r="10" spans="1:8" s="75" customFormat="1" ht="42.75" customHeight="1" x14ac:dyDescent="0.2">
      <c r="A10" s="188"/>
      <c r="B10" s="189"/>
      <c r="C10" s="190"/>
      <c r="D10" s="189"/>
      <c r="E10" s="13" t="s">
        <v>143</v>
      </c>
      <c r="F10" s="20" t="s">
        <v>144</v>
      </c>
      <c r="G10" s="80" t="s">
        <v>198</v>
      </c>
      <c r="H10" s="198">
        <v>14019950</v>
      </c>
    </row>
    <row r="11" spans="1:8" s="75" customFormat="1" ht="21" customHeight="1" x14ac:dyDescent="0.2">
      <c r="A11" s="188"/>
      <c r="B11" s="189"/>
      <c r="C11" s="190"/>
      <c r="D11" s="189"/>
      <c r="E11" s="13"/>
      <c r="F11" s="20" t="s">
        <v>145</v>
      </c>
      <c r="G11" s="80" t="s">
        <v>199</v>
      </c>
      <c r="H11" s="191"/>
    </row>
    <row r="12" spans="1:8" s="75" customFormat="1" ht="12" customHeight="1" x14ac:dyDescent="0.2">
      <c r="A12" s="188"/>
      <c r="B12" s="189"/>
      <c r="C12" s="190"/>
      <c r="D12" s="189"/>
      <c r="E12" s="192"/>
      <c r="F12" s="192"/>
      <c r="G12" s="192"/>
      <c r="H12" s="191"/>
    </row>
    <row r="13" spans="1:8" s="75" customFormat="1" ht="47.25" customHeight="1" x14ac:dyDescent="0.2">
      <c r="A13" s="193" t="s">
        <v>24</v>
      </c>
      <c r="B13" s="37" t="s">
        <v>185</v>
      </c>
      <c r="C13" s="64" t="s">
        <v>184</v>
      </c>
      <c r="D13" s="92">
        <v>6900899</v>
      </c>
      <c r="E13" s="22" t="s">
        <v>47</v>
      </c>
      <c r="F13" s="23" t="s">
        <v>188</v>
      </c>
      <c r="G13" s="122">
        <v>0.64290000000000003</v>
      </c>
      <c r="H13" s="194">
        <v>428369200</v>
      </c>
    </row>
    <row r="14" spans="1:8" s="75" customFormat="1" ht="43.5" customHeight="1" x14ac:dyDescent="0.2">
      <c r="A14" s="188"/>
      <c r="B14" s="59"/>
      <c r="C14" s="93"/>
      <c r="D14" s="96"/>
      <c r="E14" s="11" t="s">
        <v>189</v>
      </c>
      <c r="F14" s="12" t="s">
        <v>190</v>
      </c>
      <c r="G14" s="81" t="s">
        <v>5</v>
      </c>
      <c r="H14" s="198">
        <v>428369200</v>
      </c>
    </row>
    <row r="15" spans="1:8" s="75" customFormat="1" ht="34.5" customHeight="1" x14ac:dyDescent="0.2">
      <c r="A15" s="188"/>
      <c r="B15" s="59"/>
      <c r="C15" s="93"/>
      <c r="D15" s="96"/>
      <c r="E15" s="13" t="s">
        <v>50</v>
      </c>
      <c r="F15" s="14" t="s">
        <v>191</v>
      </c>
      <c r="G15" s="82" t="s">
        <v>200</v>
      </c>
      <c r="H15" s="197">
        <v>97180000</v>
      </c>
    </row>
    <row r="16" spans="1:8" s="75" customFormat="1" ht="33" customHeight="1" x14ac:dyDescent="0.2">
      <c r="A16" s="188"/>
      <c r="B16" s="59"/>
      <c r="C16" s="93"/>
      <c r="D16" s="96"/>
      <c r="E16" s="13" t="s">
        <v>192</v>
      </c>
      <c r="F16" s="14" t="s">
        <v>193</v>
      </c>
      <c r="G16" s="82" t="s">
        <v>201</v>
      </c>
      <c r="H16" s="197">
        <v>253644200</v>
      </c>
    </row>
    <row r="17" spans="1:8" s="75" customFormat="1" ht="31.5" customHeight="1" x14ac:dyDescent="0.2">
      <c r="A17" s="188"/>
      <c r="B17" s="59"/>
      <c r="C17" s="93"/>
      <c r="D17" s="96"/>
      <c r="E17" s="13" t="s">
        <v>194</v>
      </c>
      <c r="F17" s="14" t="s">
        <v>195</v>
      </c>
      <c r="G17" s="82" t="s">
        <v>202</v>
      </c>
      <c r="H17" s="197">
        <v>77545000</v>
      </c>
    </row>
    <row r="18" spans="1:8" s="75" customFormat="1" ht="16.5" customHeight="1" x14ac:dyDescent="0.2">
      <c r="A18" s="188"/>
      <c r="B18" s="59"/>
      <c r="C18" s="93"/>
      <c r="D18" s="96"/>
      <c r="E18" s="77"/>
      <c r="F18" s="78"/>
      <c r="G18" s="192"/>
      <c r="H18" s="191"/>
    </row>
    <row r="19" spans="1:8" s="75" customFormat="1" ht="48.75" customHeight="1" x14ac:dyDescent="0.2">
      <c r="A19" s="188"/>
      <c r="B19" s="59"/>
      <c r="C19" s="93"/>
      <c r="D19" s="96"/>
      <c r="E19" s="22" t="s">
        <v>203</v>
      </c>
      <c r="F19" s="23" t="s">
        <v>188</v>
      </c>
      <c r="G19" s="122">
        <v>0.64290000000000003</v>
      </c>
      <c r="H19" s="194">
        <v>1700000</v>
      </c>
    </row>
    <row r="20" spans="1:8" s="75" customFormat="1" ht="37.5" customHeight="1" x14ac:dyDescent="0.2">
      <c r="A20" s="188"/>
      <c r="B20" s="59"/>
      <c r="C20" s="93"/>
      <c r="D20" s="96"/>
      <c r="E20" s="11" t="s">
        <v>204</v>
      </c>
      <c r="F20" s="14" t="s">
        <v>205</v>
      </c>
      <c r="G20" s="80" t="s">
        <v>207</v>
      </c>
      <c r="H20" s="196">
        <v>1700000</v>
      </c>
    </row>
    <row r="21" spans="1:8" s="75" customFormat="1" ht="42" customHeight="1" x14ac:dyDescent="0.2">
      <c r="A21" s="188"/>
      <c r="B21" s="59"/>
      <c r="C21" s="93"/>
      <c r="D21" s="96"/>
      <c r="E21" s="13" t="s">
        <v>206</v>
      </c>
      <c r="F21" s="14" t="s">
        <v>205</v>
      </c>
      <c r="G21" s="80" t="s">
        <v>207</v>
      </c>
      <c r="H21" s="197">
        <v>1700000</v>
      </c>
    </row>
    <row r="22" spans="1:8" s="75" customFormat="1" ht="11.25" customHeight="1" x14ac:dyDescent="0.2">
      <c r="A22" s="188"/>
      <c r="B22" s="59"/>
      <c r="C22" s="93"/>
      <c r="D22" s="96"/>
      <c r="E22" s="13"/>
      <c r="F22" s="16"/>
      <c r="G22" s="192"/>
      <c r="H22" s="191"/>
    </row>
    <row r="23" spans="1:8" s="75" customFormat="1" ht="55.5" customHeight="1" x14ac:dyDescent="0.2">
      <c r="A23" s="188"/>
      <c r="B23" s="59"/>
      <c r="C23" s="93"/>
      <c r="D23" s="96"/>
      <c r="E23" s="22" t="s">
        <v>114</v>
      </c>
      <c r="F23" s="76" t="s">
        <v>115</v>
      </c>
      <c r="G23" s="123">
        <v>1</v>
      </c>
      <c r="H23" s="194">
        <v>345615000</v>
      </c>
    </row>
    <row r="24" spans="1:8" s="75" customFormat="1" ht="43.5" customHeight="1" x14ac:dyDescent="0.2">
      <c r="A24" s="188"/>
      <c r="B24" s="59"/>
      <c r="C24" s="93"/>
      <c r="D24" s="96"/>
      <c r="E24" s="11" t="s">
        <v>116</v>
      </c>
      <c r="F24" s="12" t="s">
        <v>117</v>
      </c>
      <c r="G24" s="83" t="s">
        <v>208</v>
      </c>
      <c r="H24" s="195">
        <v>156350000</v>
      </c>
    </row>
    <row r="25" spans="1:8" s="75" customFormat="1" ht="42.75" customHeight="1" x14ac:dyDescent="0.2">
      <c r="A25" s="188"/>
      <c r="B25" s="59"/>
      <c r="C25" s="93"/>
      <c r="D25" s="96"/>
      <c r="E25" s="13" t="s">
        <v>118</v>
      </c>
      <c r="F25" s="20" t="s">
        <v>117</v>
      </c>
      <c r="G25" s="81" t="s">
        <v>208</v>
      </c>
      <c r="H25" s="197">
        <v>156350000</v>
      </c>
    </row>
    <row r="26" spans="1:8" s="75" customFormat="1" ht="13.5" customHeight="1" x14ac:dyDescent="0.2">
      <c r="A26" s="188"/>
      <c r="B26" s="59"/>
      <c r="C26" s="93"/>
      <c r="D26" s="96"/>
      <c r="E26" s="13"/>
      <c r="F26" s="16"/>
      <c r="G26" s="16"/>
      <c r="H26" s="191"/>
    </row>
    <row r="27" spans="1:8" s="75" customFormat="1" ht="41.25" customHeight="1" x14ac:dyDescent="0.2">
      <c r="A27" s="188"/>
      <c r="B27" s="59"/>
      <c r="C27" s="93"/>
      <c r="D27" s="96"/>
      <c r="E27" s="11" t="s">
        <v>119</v>
      </c>
      <c r="F27" s="12" t="s">
        <v>120</v>
      </c>
      <c r="G27" s="84" t="s">
        <v>209</v>
      </c>
      <c r="H27" s="195">
        <v>189265000</v>
      </c>
    </row>
    <row r="28" spans="1:8" s="75" customFormat="1" ht="37.5" customHeight="1" x14ac:dyDescent="0.2">
      <c r="A28" s="188"/>
      <c r="B28" s="59"/>
      <c r="C28" s="93"/>
      <c r="D28" s="96"/>
      <c r="E28" s="13" t="s">
        <v>121</v>
      </c>
      <c r="F28" s="21" t="s">
        <v>122</v>
      </c>
      <c r="G28" s="80" t="s">
        <v>207</v>
      </c>
      <c r="H28" s="197">
        <v>36615000</v>
      </c>
    </row>
    <row r="29" spans="1:8" s="75" customFormat="1" ht="33" customHeight="1" x14ac:dyDescent="0.2">
      <c r="A29" s="188"/>
      <c r="B29" s="59"/>
      <c r="C29" s="93"/>
      <c r="D29" s="96"/>
      <c r="E29" s="13" t="s">
        <v>123</v>
      </c>
      <c r="F29" s="21" t="s">
        <v>124</v>
      </c>
      <c r="G29" s="80" t="s">
        <v>210</v>
      </c>
      <c r="H29" s="197">
        <v>152650000</v>
      </c>
    </row>
    <row r="30" spans="1:8" s="75" customFormat="1" ht="13.5" customHeight="1" x14ac:dyDescent="0.2">
      <c r="A30" s="188"/>
      <c r="B30" s="59"/>
      <c r="C30" s="93"/>
      <c r="D30" s="96"/>
      <c r="E30" s="13"/>
      <c r="F30" s="16"/>
      <c r="G30" s="16"/>
      <c r="H30" s="191"/>
    </row>
    <row r="31" spans="1:8" s="75" customFormat="1" ht="33.75" customHeight="1" x14ac:dyDescent="0.2">
      <c r="A31" s="188"/>
      <c r="B31" s="59"/>
      <c r="C31" s="93"/>
      <c r="D31" s="96"/>
      <c r="E31" s="22" t="s">
        <v>125</v>
      </c>
      <c r="F31" s="23" t="s">
        <v>126</v>
      </c>
      <c r="G31" s="85">
        <v>2.63E-2</v>
      </c>
      <c r="H31" s="194">
        <v>271024300</v>
      </c>
    </row>
    <row r="32" spans="1:8" s="75" customFormat="1" ht="41.25" customHeight="1" x14ac:dyDescent="0.2">
      <c r="A32" s="188"/>
      <c r="B32" s="189"/>
      <c r="C32" s="190"/>
      <c r="D32" s="189"/>
      <c r="E32" s="11" t="s">
        <v>127</v>
      </c>
      <c r="F32" s="12" t="s">
        <v>128</v>
      </c>
      <c r="G32" s="80">
        <v>2000</v>
      </c>
      <c r="H32" s="198">
        <v>271024300</v>
      </c>
    </row>
    <row r="33" spans="1:8" s="75" customFormat="1" ht="19.5" customHeight="1" x14ac:dyDescent="0.2">
      <c r="A33" s="188"/>
      <c r="B33" s="189"/>
      <c r="C33" s="190"/>
      <c r="D33" s="189"/>
      <c r="E33" s="13" t="s">
        <v>129</v>
      </c>
      <c r="F33" s="20" t="s">
        <v>130</v>
      </c>
      <c r="G33" s="86" t="s">
        <v>211</v>
      </c>
      <c r="H33" s="196">
        <v>76506200</v>
      </c>
    </row>
    <row r="34" spans="1:8" s="75" customFormat="1" ht="18" customHeight="1" x14ac:dyDescent="0.2">
      <c r="A34" s="188"/>
      <c r="B34" s="189"/>
      <c r="C34" s="190"/>
      <c r="D34" s="189"/>
      <c r="E34" s="13"/>
      <c r="F34" s="20" t="s">
        <v>131</v>
      </c>
      <c r="G34" s="86" t="s">
        <v>212</v>
      </c>
      <c r="H34" s="197"/>
    </row>
    <row r="35" spans="1:8" s="75" customFormat="1" ht="30" customHeight="1" x14ac:dyDescent="0.2">
      <c r="A35" s="188"/>
      <c r="B35" s="189"/>
      <c r="C35" s="190"/>
      <c r="D35" s="189"/>
      <c r="E35" s="13" t="s">
        <v>132</v>
      </c>
      <c r="F35" s="20" t="s">
        <v>133</v>
      </c>
      <c r="G35" s="86" t="s">
        <v>212</v>
      </c>
      <c r="H35" s="197">
        <v>194518100</v>
      </c>
    </row>
    <row r="36" spans="1:8" s="75" customFormat="1" ht="30" customHeight="1" x14ac:dyDescent="0.2">
      <c r="A36" s="188"/>
      <c r="B36" s="189"/>
      <c r="C36" s="190"/>
      <c r="D36" s="189"/>
      <c r="E36" s="13"/>
      <c r="F36" s="20" t="s">
        <v>134</v>
      </c>
      <c r="G36" s="86" t="s">
        <v>213</v>
      </c>
      <c r="H36" s="191"/>
    </row>
    <row r="37" spans="1:8" s="75" customFormat="1" ht="18" customHeight="1" x14ac:dyDescent="0.2">
      <c r="A37" s="188"/>
      <c r="B37" s="189"/>
      <c r="C37" s="190"/>
      <c r="D37" s="189"/>
      <c r="E37" s="192"/>
      <c r="F37" s="192"/>
      <c r="G37" s="192"/>
      <c r="H37" s="191"/>
    </row>
    <row r="38" spans="1:8" s="2" customFormat="1" ht="48" customHeight="1" x14ac:dyDescent="0.2">
      <c r="A38" s="63" t="s">
        <v>1</v>
      </c>
      <c r="B38" s="37" t="s">
        <v>240</v>
      </c>
      <c r="C38" s="64" t="s">
        <v>237</v>
      </c>
      <c r="D38" s="65">
        <v>0.81</v>
      </c>
      <c r="E38" s="22" t="s">
        <v>214</v>
      </c>
      <c r="F38" s="87" t="s">
        <v>81</v>
      </c>
      <c r="G38" s="79">
        <v>1</v>
      </c>
      <c r="H38" s="97">
        <f>H39+H48+H54+H59+H67+H71+H76</f>
        <v>5820097520</v>
      </c>
    </row>
    <row r="39" spans="1:8" s="2" customFormat="1" ht="33.75" customHeight="1" x14ac:dyDescent="0.2">
      <c r="A39" s="70"/>
      <c r="B39" s="59"/>
      <c r="C39" s="93"/>
      <c r="D39" s="95"/>
      <c r="E39" s="11" t="s">
        <v>33</v>
      </c>
      <c r="F39" s="12" t="s">
        <v>32</v>
      </c>
      <c r="G39" s="84" t="s">
        <v>215</v>
      </c>
      <c r="H39" s="199">
        <v>50403561</v>
      </c>
    </row>
    <row r="40" spans="1:8" s="2" customFormat="1" ht="29.25" customHeight="1" x14ac:dyDescent="0.2">
      <c r="A40" s="99"/>
      <c r="B40" s="59"/>
      <c r="C40" s="59"/>
      <c r="D40" s="100"/>
      <c r="E40" s="13" t="s">
        <v>31</v>
      </c>
      <c r="F40" s="14" t="s">
        <v>61</v>
      </c>
      <c r="G40" s="88" t="s">
        <v>216</v>
      </c>
      <c r="H40" s="200">
        <v>1899800</v>
      </c>
    </row>
    <row r="41" spans="1:8" s="2" customFormat="1" ht="19.5" customHeight="1" x14ac:dyDescent="0.2">
      <c r="A41" s="99"/>
      <c r="B41" s="59"/>
      <c r="C41" s="59"/>
      <c r="D41" s="100"/>
      <c r="E41" s="13" t="s">
        <v>62</v>
      </c>
      <c r="F41" s="14" t="s">
        <v>63</v>
      </c>
      <c r="G41" s="88" t="s">
        <v>207</v>
      </c>
      <c r="H41" s="200">
        <v>1299700</v>
      </c>
    </row>
    <row r="42" spans="1:8" s="2" customFormat="1" ht="30" customHeight="1" x14ac:dyDescent="0.2">
      <c r="A42" s="99"/>
      <c r="B42" s="59"/>
      <c r="C42" s="59"/>
      <c r="D42" s="100"/>
      <c r="E42" s="13" t="s">
        <v>64</v>
      </c>
      <c r="F42" s="14" t="s">
        <v>65</v>
      </c>
      <c r="G42" s="88" t="s">
        <v>207</v>
      </c>
      <c r="H42" s="200">
        <v>2499900</v>
      </c>
    </row>
    <row r="43" spans="1:8" s="2" customFormat="1" ht="18.75" customHeight="1" x14ac:dyDescent="0.2">
      <c r="A43" s="99"/>
      <c r="B43" s="59"/>
      <c r="C43" s="59"/>
      <c r="D43" s="100"/>
      <c r="E43" s="13" t="s">
        <v>66</v>
      </c>
      <c r="F43" s="14" t="s">
        <v>67</v>
      </c>
      <c r="G43" s="82" t="s">
        <v>207</v>
      </c>
      <c r="H43" s="200">
        <v>2499700</v>
      </c>
    </row>
    <row r="44" spans="1:8" s="2" customFormat="1" ht="30" customHeight="1" x14ac:dyDescent="0.2">
      <c r="A44" s="99"/>
      <c r="B44" s="59"/>
      <c r="C44" s="59"/>
      <c r="D44" s="100"/>
      <c r="E44" s="13" t="s">
        <v>68</v>
      </c>
      <c r="F44" s="14" t="s">
        <v>69</v>
      </c>
      <c r="G44" s="82" t="s">
        <v>207</v>
      </c>
      <c r="H44" s="200">
        <v>1750000</v>
      </c>
    </row>
    <row r="45" spans="1:8" s="2" customFormat="1" ht="30.75" customHeight="1" x14ac:dyDescent="0.2">
      <c r="A45" s="99"/>
      <c r="B45" s="59"/>
      <c r="C45" s="59"/>
      <c r="D45" s="100"/>
      <c r="E45" s="13" t="s">
        <v>70</v>
      </c>
      <c r="F45" s="14" t="s">
        <v>71</v>
      </c>
      <c r="G45" s="82" t="s">
        <v>217</v>
      </c>
      <c r="H45" s="200">
        <v>37754511</v>
      </c>
    </row>
    <row r="46" spans="1:8" s="2" customFormat="1" ht="21" customHeight="1" x14ac:dyDescent="0.2">
      <c r="A46" s="99"/>
      <c r="B46" s="59"/>
      <c r="C46" s="59"/>
      <c r="D46" s="100"/>
      <c r="E46" s="13" t="s">
        <v>72</v>
      </c>
      <c r="F46" s="14" t="s">
        <v>73</v>
      </c>
      <c r="G46" s="82" t="s">
        <v>218</v>
      </c>
      <c r="H46" s="200">
        <v>2699950</v>
      </c>
    </row>
    <row r="47" spans="1:8" s="2" customFormat="1" ht="16.5" customHeight="1" x14ac:dyDescent="0.2">
      <c r="A47" s="99"/>
      <c r="B47" s="59"/>
      <c r="C47" s="59"/>
      <c r="D47" s="100"/>
      <c r="E47" s="13"/>
      <c r="F47" s="14"/>
      <c r="G47" s="102"/>
      <c r="H47" s="103"/>
    </row>
    <row r="48" spans="1:8" s="2" customFormat="1" ht="30.75" customHeight="1" x14ac:dyDescent="0.2">
      <c r="A48" s="99"/>
      <c r="B48" s="59"/>
      <c r="C48" s="59"/>
      <c r="D48" s="100"/>
      <c r="E48" s="11" t="s">
        <v>29</v>
      </c>
      <c r="F48" s="12" t="s">
        <v>74</v>
      </c>
      <c r="G48" s="83" t="s">
        <v>219</v>
      </c>
      <c r="H48" s="199">
        <v>4551978371</v>
      </c>
    </row>
    <row r="49" spans="1:8" s="2" customFormat="1" ht="30" customHeight="1" x14ac:dyDescent="0.2">
      <c r="A49" s="99"/>
      <c r="B49" s="59"/>
      <c r="C49" s="59"/>
      <c r="D49" s="100"/>
      <c r="E49" s="13" t="s">
        <v>75</v>
      </c>
      <c r="F49" s="14" t="s">
        <v>76</v>
      </c>
      <c r="G49" s="81" t="s">
        <v>220</v>
      </c>
      <c r="H49" s="201">
        <v>4518578200</v>
      </c>
    </row>
    <row r="50" spans="1:8" s="2" customFormat="1" ht="30" customHeight="1" x14ac:dyDescent="0.2">
      <c r="A50" s="99"/>
      <c r="B50" s="59"/>
      <c r="C50" s="59"/>
      <c r="D50" s="100"/>
      <c r="E50" s="13" t="s">
        <v>77</v>
      </c>
      <c r="F50" s="14" t="s">
        <v>78</v>
      </c>
      <c r="G50" s="81" t="s">
        <v>221</v>
      </c>
      <c r="H50" s="201">
        <v>4450000</v>
      </c>
    </row>
    <row r="51" spans="1:8" s="2" customFormat="1" ht="30" customHeight="1" x14ac:dyDescent="0.2">
      <c r="A51" s="99"/>
      <c r="B51" s="59"/>
      <c r="C51" s="59"/>
      <c r="D51" s="100"/>
      <c r="E51" s="13" t="s">
        <v>27</v>
      </c>
      <c r="F51" s="14" t="s">
        <v>26</v>
      </c>
      <c r="G51" s="81" t="s">
        <v>25</v>
      </c>
      <c r="H51" s="201">
        <v>27450171</v>
      </c>
    </row>
    <row r="52" spans="1:8" s="2" customFormat="1" ht="30" customHeight="1" x14ac:dyDescent="0.2">
      <c r="A52" s="99"/>
      <c r="B52" s="59"/>
      <c r="C52" s="59"/>
      <c r="D52" s="100"/>
      <c r="E52" s="13" t="s">
        <v>79</v>
      </c>
      <c r="F52" s="14" t="s">
        <v>80</v>
      </c>
      <c r="G52" s="81" t="s">
        <v>222</v>
      </c>
      <c r="H52" s="198">
        <v>1500000</v>
      </c>
    </row>
    <row r="53" spans="1:8" s="2" customFormat="1" ht="15" customHeight="1" x14ac:dyDescent="0.2">
      <c r="A53" s="99"/>
      <c r="B53" s="59"/>
      <c r="C53" s="59"/>
      <c r="D53" s="100"/>
      <c r="E53" s="13"/>
      <c r="F53" s="14"/>
      <c r="G53" s="102"/>
      <c r="H53" s="98"/>
    </row>
    <row r="54" spans="1:8" s="2" customFormat="1" ht="30" customHeight="1" x14ac:dyDescent="0.2">
      <c r="A54" s="99"/>
      <c r="B54" s="59"/>
      <c r="C54" s="59"/>
      <c r="D54" s="100"/>
      <c r="E54" s="11" t="s">
        <v>82</v>
      </c>
      <c r="F54" s="12" t="s">
        <v>83</v>
      </c>
      <c r="G54" s="83" t="s">
        <v>10</v>
      </c>
      <c r="H54" s="195">
        <v>124300717</v>
      </c>
    </row>
    <row r="55" spans="1:8" s="2" customFormat="1" ht="30" customHeight="1" x14ac:dyDescent="0.2">
      <c r="A55" s="99"/>
      <c r="B55" s="59"/>
      <c r="C55" s="59"/>
      <c r="D55" s="100"/>
      <c r="E55" s="13" t="s">
        <v>84</v>
      </c>
      <c r="F55" s="14" t="s">
        <v>85</v>
      </c>
      <c r="G55" s="81" t="s">
        <v>223</v>
      </c>
      <c r="H55" s="198">
        <v>20702277</v>
      </c>
    </row>
    <row r="56" spans="1:8" s="2" customFormat="1" ht="30" customHeight="1" x14ac:dyDescent="0.2">
      <c r="A56" s="99"/>
      <c r="B56" s="59"/>
      <c r="C56" s="59"/>
      <c r="D56" s="100"/>
      <c r="E56" s="13" t="s">
        <v>86</v>
      </c>
      <c r="F56" s="15" t="s">
        <v>87</v>
      </c>
      <c r="G56" s="89" t="s">
        <v>224</v>
      </c>
      <c r="H56" s="197">
        <v>103598440</v>
      </c>
    </row>
    <row r="57" spans="1:8" s="2" customFormat="1" ht="15.75" customHeight="1" x14ac:dyDescent="0.2">
      <c r="A57" s="99"/>
      <c r="B57" s="59"/>
      <c r="C57" s="59"/>
      <c r="D57" s="100"/>
      <c r="E57" s="13"/>
      <c r="F57" s="15"/>
      <c r="G57" s="89"/>
      <c r="H57" s="98"/>
    </row>
    <row r="58" spans="1:8" s="2" customFormat="1" ht="60" customHeight="1" x14ac:dyDescent="0.2">
      <c r="A58" s="63" t="s">
        <v>261</v>
      </c>
      <c r="B58" s="37" t="s">
        <v>239</v>
      </c>
      <c r="C58" s="130" t="s">
        <v>238</v>
      </c>
      <c r="D58" s="65">
        <v>0.9</v>
      </c>
      <c r="E58" s="22" t="s">
        <v>21</v>
      </c>
      <c r="F58" s="87" t="s">
        <v>98</v>
      </c>
      <c r="G58" s="124"/>
      <c r="H58" s="125"/>
    </row>
    <row r="59" spans="1:8" s="2" customFormat="1" ht="23.25" customHeight="1" x14ac:dyDescent="0.2">
      <c r="A59" s="99"/>
      <c r="B59" s="59"/>
      <c r="C59" s="131"/>
      <c r="D59" s="95"/>
      <c r="E59" s="11" t="s">
        <v>20</v>
      </c>
      <c r="F59" s="12" t="s">
        <v>88</v>
      </c>
      <c r="G59" s="83" t="s">
        <v>225</v>
      </c>
      <c r="H59" s="195">
        <v>329716774</v>
      </c>
    </row>
    <row r="60" spans="1:8" s="2" customFormat="1" ht="30" customHeight="1" x14ac:dyDescent="0.2">
      <c r="A60" s="99"/>
      <c r="B60" s="59"/>
      <c r="C60" s="59"/>
      <c r="D60" s="100"/>
      <c r="E60" s="13" t="s">
        <v>89</v>
      </c>
      <c r="F60" s="17" t="s">
        <v>90</v>
      </c>
      <c r="G60" s="81" t="s">
        <v>226</v>
      </c>
      <c r="H60" s="198">
        <v>7563102</v>
      </c>
    </row>
    <row r="61" spans="1:8" s="2" customFormat="1" ht="30" customHeight="1" x14ac:dyDescent="0.2">
      <c r="A61" s="99"/>
      <c r="B61" s="59"/>
      <c r="C61" s="59"/>
      <c r="D61" s="100"/>
      <c r="E61" s="13" t="s">
        <v>91</v>
      </c>
      <c r="F61" s="17" t="s">
        <v>92</v>
      </c>
      <c r="G61" s="81" t="s">
        <v>227</v>
      </c>
      <c r="H61" s="198">
        <v>62792612</v>
      </c>
    </row>
    <row r="62" spans="1:8" s="2" customFormat="1" ht="29.25" customHeight="1" x14ac:dyDescent="0.2">
      <c r="A62" s="99"/>
      <c r="B62" s="59"/>
      <c r="C62" s="59"/>
      <c r="D62" s="100"/>
      <c r="E62" s="13" t="s">
        <v>18</v>
      </c>
      <c r="F62" s="17" t="s">
        <v>93</v>
      </c>
      <c r="G62" s="81" t="s">
        <v>228</v>
      </c>
      <c r="H62" s="201">
        <v>4133729</v>
      </c>
    </row>
    <row r="63" spans="1:8" s="2" customFormat="1" ht="20.25" customHeight="1" x14ac:dyDescent="0.2">
      <c r="A63" s="99"/>
      <c r="B63" s="59"/>
      <c r="C63" s="59"/>
      <c r="D63" s="95"/>
      <c r="E63" s="13" t="s">
        <v>94</v>
      </c>
      <c r="F63" s="17" t="s">
        <v>95</v>
      </c>
      <c r="G63" s="81">
        <v>0</v>
      </c>
      <c r="H63" s="202"/>
    </row>
    <row r="64" spans="1:8" s="2" customFormat="1" ht="30" customHeight="1" x14ac:dyDescent="0.2">
      <c r="A64" s="99"/>
      <c r="B64" s="59"/>
      <c r="C64" s="59"/>
      <c r="D64" s="100"/>
      <c r="E64" s="13" t="s">
        <v>16</v>
      </c>
      <c r="F64" s="17" t="s">
        <v>96</v>
      </c>
      <c r="G64" s="81" t="s">
        <v>19</v>
      </c>
      <c r="H64" s="202">
        <v>59469068</v>
      </c>
    </row>
    <row r="65" spans="1:8" s="2" customFormat="1" ht="32.25" customHeight="1" x14ac:dyDescent="0.2">
      <c r="A65" s="99"/>
      <c r="B65" s="59"/>
      <c r="C65" s="59"/>
      <c r="D65" s="100"/>
      <c r="E65" s="13" t="s">
        <v>14</v>
      </c>
      <c r="F65" s="17" t="s">
        <v>97</v>
      </c>
      <c r="G65" s="81" t="s">
        <v>229</v>
      </c>
      <c r="H65" s="198">
        <v>195758263</v>
      </c>
    </row>
    <row r="66" spans="1:8" s="2" customFormat="1" ht="17.25" customHeight="1" x14ac:dyDescent="0.2">
      <c r="A66" s="70"/>
      <c r="B66" s="276"/>
      <c r="C66" s="94"/>
      <c r="D66" s="106"/>
      <c r="E66" s="13"/>
      <c r="F66" s="16"/>
      <c r="G66" s="95"/>
      <c r="H66" s="107"/>
    </row>
    <row r="67" spans="1:8" s="2" customFormat="1" ht="30" customHeight="1" x14ac:dyDescent="0.2">
      <c r="A67" s="99"/>
      <c r="B67" s="276"/>
      <c r="C67" s="59"/>
      <c r="D67" s="100"/>
      <c r="E67" s="11" t="s">
        <v>99</v>
      </c>
      <c r="F67" s="12" t="s">
        <v>100</v>
      </c>
      <c r="G67" s="90" t="s">
        <v>230</v>
      </c>
      <c r="H67" s="195">
        <v>236192654</v>
      </c>
    </row>
    <row r="68" spans="1:8" s="2" customFormat="1" ht="30" customHeight="1" x14ac:dyDescent="0.2">
      <c r="A68" s="99"/>
      <c r="B68" s="276"/>
      <c r="C68" s="59"/>
      <c r="D68" s="100"/>
      <c r="E68" s="13" t="s">
        <v>12</v>
      </c>
      <c r="F68" s="17" t="s">
        <v>101</v>
      </c>
      <c r="G68" s="81" t="s">
        <v>231</v>
      </c>
      <c r="H68" s="198">
        <v>25010436</v>
      </c>
    </row>
    <row r="69" spans="1:8" s="2" customFormat="1" ht="18" customHeight="1" x14ac:dyDescent="0.2">
      <c r="A69" s="99"/>
      <c r="B69" s="59"/>
      <c r="C69" s="59"/>
      <c r="D69" s="100"/>
      <c r="E69" s="13" t="s">
        <v>102</v>
      </c>
      <c r="F69" s="18" t="s">
        <v>103</v>
      </c>
      <c r="G69" s="89" t="s">
        <v>232</v>
      </c>
      <c r="H69" s="198">
        <v>211182218</v>
      </c>
    </row>
    <row r="70" spans="1:8" s="2" customFormat="1" ht="12" customHeight="1" x14ac:dyDescent="0.2">
      <c r="A70" s="99"/>
      <c r="B70" s="59"/>
      <c r="C70" s="59"/>
      <c r="D70" s="100"/>
      <c r="E70" s="13"/>
      <c r="F70" s="16"/>
      <c r="G70" s="108"/>
      <c r="H70" s="98"/>
    </row>
    <row r="71" spans="1:8" s="2" customFormat="1" ht="30.75" customHeight="1" x14ac:dyDescent="0.2">
      <c r="A71" s="99"/>
      <c r="B71" s="59"/>
      <c r="C71" s="131"/>
      <c r="D71" s="95"/>
      <c r="E71" s="11" t="s">
        <v>11</v>
      </c>
      <c r="F71" s="19" t="s">
        <v>104</v>
      </c>
      <c r="G71" s="83" t="s">
        <v>5</v>
      </c>
      <c r="H71" s="195">
        <v>305540512</v>
      </c>
    </row>
    <row r="72" spans="1:8" s="2" customFormat="1" ht="21" customHeight="1" x14ac:dyDescent="0.2">
      <c r="A72" s="99"/>
      <c r="B72" s="59"/>
      <c r="C72" s="94"/>
      <c r="D72" s="95"/>
      <c r="E72" s="13" t="s">
        <v>105</v>
      </c>
      <c r="F72" s="18" t="s">
        <v>106</v>
      </c>
      <c r="G72" s="81" t="s">
        <v>233</v>
      </c>
      <c r="H72" s="198">
        <v>140000</v>
      </c>
    </row>
    <row r="73" spans="1:8" s="2" customFormat="1" ht="30" customHeight="1" x14ac:dyDescent="0.2">
      <c r="A73" s="99"/>
      <c r="B73" s="59"/>
      <c r="C73" s="94"/>
      <c r="D73" s="95"/>
      <c r="E73" s="13" t="s">
        <v>9</v>
      </c>
      <c r="F73" s="18" t="s">
        <v>107</v>
      </c>
      <c r="G73" s="81" t="s">
        <v>234</v>
      </c>
      <c r="H73" s="198">
        <v>135873512</v>
      </c>
    </row>
    <row r="74" spans="1:8" s="2" customFormat="1" ht="30" customHeight="1" x14ac:dyDescent="0.2">
      <c r="A74" s="99"/>
      <c r="B74" s="59"/>
      <c r="C74" s="94"/>
      <c r="D74" s="95"/>
      <c r="E74" s="13" t="s">
        <v>8</v>
      </c>
      <c r="F74" s="18" t="s">
        <v>108</v>
      </c>
      <c r="G74" s="81" t="s">
        <v>234</v>
      </c>
      <c r="H74" s="198">
        <v>169527000</v>
      </c>
    </row>
    <row r="75" spans="1:8" s="2" customFormat="1" ht="13.5" customHeight="1" x14ac:dyDescent="0.2">
      <c r="A75" s="99"/>
      <c r="B75" s="59"/>
      <c r="C75" s="94"/>
      <c r="D75" s="95"/>
      <c r="E75" s="13"/>
      <c r="F75" s="16"/>
      <c r="G75" s="100"/>
      <c r="H75" s="110"/>
    </row>
    <row r="76" spans="1:8" s="2" customFormat="1" ht="42.75" customHeight="1" x14ac:dyDescent="0.2">
      <c r="A76" s="99"/>
      <c r="B76" s="59"/>
      <c r="C76" s="94"/>
      <c r="D76" s="95"/>
      <c r="E76" s="11" t="s">
        <v>6</v>
      </c>
      <c r="F76" s="12" t="s">
        <v>109</v>
      </c>
      <c r="G76" s="84" t="s">
        <v>10</v>
      </c>
      <c r="H76" s="203">
        <v>221964931</v>
      </c>
    </row>
    <row r="77" spans="1:8" s="2" customFormat="1" ht="30" customHeight="1" x14ac:dyDescent="0.2">
      <c r="A77" s="99"/>
      <c r="B77" s="59"/>
      <c r="C77" s="94"/>
      <c r="D77" s="95"/>
      <c r="E77" s="13" t="s">
        <v>110</v>
      </c>
      <c r="F77" s="18" t="s">
        <v>111</v>
      </c>
      <c r="G77" s="91" t="s">
        <v>235</v>
      </c>
      <c r="H77" s="197">
        <v>43427277</v>
      </c>
    </row>
    <row r="78" spans="1:8" s="2" customFormat="1" ht="18.75" customHeight="1" x14ac:dyDescent="0.2">
      <c r="A78" s="99"/>
      <c r="B78" s="59"/>
      <c r="C78" s="94"/>
      <c r="D78" s="95"/>
      <c r="E78" s="13" t="s">
        <v>4</v>
      </c>
      <c r="F78" s="18" t="s">
        <v>3</v>
      </c>
      <c r="G78" s="91" t="s">
        <v>236</v>
      </c>
      <c r="H78" s="197">
        <v>37620000</v>
      </c>
    </row>
    <row r="79" spans="1:8" s="2" customFormat="1" ht="30" customHeight="1" x14ac:dyDescent="0.2">
      <c r="A79" s="99"/>
      <c r="B79" s="59"/>
      <c r="C79" s="94"/>
      <c r="D79" s="95"/>
      <c r="E79" s="27" t="s">
        <v>112</v>
      </c>
      <c r="F79" s="15" t="s">
        <v>113</v>
      </c>
      <c r="G79" s="109" t="s">
        <v>13</v>
      </c>
      <c r="H79" s="197">
        <v>140917654</v>
      </c>
    </row>
    <row r="80" spans="1:8" s="2" customFormat="1" ht="15" customHeight="1" x14ac:dyDescent="0.2">
      <c r="A80" s="99"/>
      <c r="B80" s="59"/>
      <c r="C80" s="59"/>
      <c r="D80" s="100"/>
      <c r="E80" s="38"/>
      <c r="F80" s="38"/>
      <c r="G80" s="108"/>
      <c r="H80" s="110"/>
    </row>
    <row r="81" spans="1:8" s="2" customFormat="1" ht="33" customHeight="1" x14ac:dyDescent="0.2">
      <c r="A81" s="277" t="s">
        <v>2</v>
      </c>
      <c r="B81" s="278"/>
      <c r="C81" s="278"/>
      <c r="D81" s="278"/>
      <c r="E81" s="278"/>
      <c r="F81" s="278"/>
      <c r="G81" s="278"/>
      <c r="H81" s="132">
        <f>H38</f>
        <v>5820097520</v>
      </c>
    </row>
    <row r="82" spans="1:8" s="2" customFormat="1" ht="15" customHeight="1" x14ac:dyDescent="0.2">
      <c r="A82" s="99"/>
      <c r="B82" s="59"/>
      <c r="C82" s="59"/>
      <c r="D82" s="100"/>
      <c r="E82" s="44"/>
      <c r="F82" s="44"/>
      <c r="G82" s="108"/>
      <c r="H82" s="110"/>
    </row>
    <row r="83" spans="1:8" s="2" customFormat="1" ht="24.75" customHeight="1" thickBot="1" x14ac:dyDescent="0.25">
      <c r="A83" s="279" t="s">
        <v>0</v>
      </c>
      <c r="B83" s="280"/>
      <c r="C83" s="280"/>
      <c r="D83" s="280"/>
      <c r="E83" s="280"/>
      <c r="F83" s="280"/>
      <c r="G83" s="280"/>
      <c r="H83" s="133">
        <f>H6+H13+H19+H23+H31+H81</f>
        <v>7031509000</v>
      </c>
    </row>
    <row r="84" spans="1:8" s="2" customFormat="1" ht="12.75" customHeight="1" thickTop="1" x14ac:dyDescent="0.2">
      <c r="A84" s="9"/>
      <c r="B84" s="9"/>
      <c r="C84" s="9"/>
      <c r="D84" s="8"/>
      <c r="E84" s="9"/>
      <c r="F84" s="9"/>
      <c r="G84" s="9"/>
      <c r="H84" s="8"/>
    </row>
    <row r="85" spans="1:8" s="2" customFormat="1" ht="7.5" customHeight="1" x14ac:dyDescent="0.2">
      <c r="A85" s="7"/>
      <c r="B85" s="7"/>
      <c r="C85" s="7"/>
      <c r="D85" s="6"/>
      <c r="E85" s="7"/>
      <c r="F85" s="7"/>
      <c r="G85" s="7"/>
      <c r="H85" s="6"/>
    </row>
    <row r="86" spans="1:8" s="2" customFormat="1" ht="20.25" customHeight="1" x14ac:dyDescent="0.25">
      <c r="D86" s="3"/>
      <c r="F86" s="24"/>
      <c r="G86" s="24" t="s">
        <v>241</v>
      </c>
      <c r="H86" s="24"/>
    </row>
    <row r="87" spans="1:8" s="2" customFormat="1" ht="17.25" customHeight="1" x14ac:dyDescent="0.25">
      <c r="A87" s="273"/>
      <c r="B87" s="273"/>
      <c r="C87" s="273"/>
      <c r="D87" s="273"/>
      <c r="E87" s="5"/>
      <c r="F87" s="25"/>
      <c r="G87" s="25"/>
      <c r="H87" s="25"/>
    </row>
    <row r="88" spans="1:8" s="2" customFormat="1" ht="15.75" x14ac:dyDescent="0.25">
      <c r="D88" s="3"/>
      <c r="F88" s="26"/>
      <c r="G88" s="26" t="s">
        <v>180</v>
      </c>
      <c r="H88" s="26"/>
    </row>
    <row r="89" spans="1:8" s="2" customFormat="1" ht="15.75" x14ac:dyDescent="0.25">
      <c r="D89" s="3"/>
      <c r="F89" s="26"/>
      <c r="G89" s="26" t="s">
        <v>181</v>
      </c>
      <c r="H89" s="26"/>
    </row>
    <row r="90" spans="1:8" s="2" customFormat="1" ht="33.75" customHeight="1" x14ac:dyDescent="0.25">
      <c r="D90" s="3"/>
      <c r="F90" s="26"/>
      <c r="G90" s="26"/>
      <c r="H90" s="26"/>
    </row>
    <row r="91" spans="1:8" s="2" customFormat="1" ht="17.25" customHeight="1" x14ac:dyDescent="0.25">
      <c r="A91" s="273"/>
      <c r="B91" s="273"/>
      <c r="C91" s="273"/>
      <c r="D91" s="273"/>
      <c r="E91" s="5"/>
      <c r="F91" s="26"/>
      <c r="G91" s="26" t="s">
        <v>182</v>
      </c>
      <c r="H91" s="26"/>
    </row>
    <row r="92" spans="1:8" s="2" customFormat="1" ht="17.25" customHeight="1" x14ac:dyDescent="0.25">
      <c r="A92" s="4"/>
      <c r="B92" s="4"/>
      <c r="C92" s="4"/>
      <c r="D92" s="5"/>
      <c r="E92" s="4"/>
      <c r="F92" s="26"/>
      <c r="G92" s="26" t="s">
        <v>183</v>
      </c>
      <c r="H92" s="26"/>
    </row>
    <row r="93" spans="1:8" s="2" customFormat="1" ht="15.75" x14ac:dyDescent="0.25">
      <c r="D93" s="3"/>
      <c r="F93" s="26"/>
      <c r="H93" s="26"/>
    </row>
    <row r="94" spans="1:8" s="2" customFormat="1" x14ac:dyDescent="0.2">
      <c r="D94" s="3"/>
    </row>
    <row r="95" spans="1:8" s="2" customFormat="1" x14ac:dyDescent="0.2">
      <c r="D95" s="3"/>
    </row>
    <row r="96" spans="1:8" s="2" customFormat="1" x14ac:dyDescent="0.2">
      <c r="D96" s="3"/>
    </row>
    <row r="97" spans="4:4" s="2" customFormat="1" x14ac:dyDescent="0.2">
      <c r="D97" s="3"/>
    </row>
    <row r="98" spans="4:4" s="2" customFormat="1" x14ac:dyDescent="0.2">
      <c r="D98" s="3"/>
    </row>
    <row r="99" spans="4:4" s="2" customFormat="1" x14ac:dyDescent="0.2">
      <c r="D99" s="3"/>
    </row>
  </sheetData>
  <mergeCells count="7">
    <mergeCell ref="A91:D91"/>
    <mergeCell ref="B1:H1"/>
    <mergeCell ref="F3:H3"/>
    <mergeCell ref="B66:B68"/>
    <mergeCell ref="A81:G81"/>
    <mergeCell ref="A83:G83"/>
    <mergeCell ref="A87:D87"/>
  </mergeCells>
  <pageMargins left="0.19685039370078741" right="1.1811023622047245" top="0.35433070866141736" bottom="0.35433070866141736" header="0.31496062992125984" footer="0.31496062992125984"/>
  <pageSetup paperSize="9" scale="75" fitToWidth="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90"/>
  <sheetViews>
    <sheetView topLeftCell="A20" workbookViewId="0">
      <selection activeCell="F67" sqref="F67"/>
    </sheetView>
  </sheetViews>
  <sheetFormatPr defaultRowHeight="11.25" x14ac:dyDescent="0.2"/>
  <cols>
    <col min="1" max="1" width="5.5703125" style="2" customWidth="1"/>
    <col min="2" max="2" width="28.85546875" style="2" customWidth="1"/>
    <col min="3" max="3" width="21.7109375" style="2" customWidth="1"/>
    <col min="4" max="4" width="10.5703125" style="3" customWidth="1"/>
    <col min="5" max="5" width="37.7109375" style="2" customWidth="1"/>
    <col min="6" max="6" width="44" style="2" customWidth="1"/>
    <col min="7" max="7" width="18.7109375" style="2" customWidth="1"/>
    <col min="8" max="8" width="20.42578125" style="2" customWidth="1"/>
    <col min="9" max="9" width="9.140625" style="1"/>
    <col min="10" max="10" width="15.5703125" style="1" bestFit="1" customWidth="1"/>
    <col min="11" max="11" width="9.140625" style="1"/>
    <col min="12" max="12" width="15.42578125" style="1" bestFit="1" customWidth="1"/>
    <col min="13" max="16384" width="9.140625" style="1"/>
  </cols>
  <sheetData>
    <row r="1" spans="1:12" ht="21.75" customHeight="1" x14ac:dyDescent="0.2">
      <c r="A1" s="274" t="s">
        <v>42</v>
      </c>
      <c r="B1" s="274"/>
      <c r="C1" s="274"/>
      <c r="D1" s="274"/>
      <c r="E1" s="274"/>
      <c r="F1" s="274"/>
      <c r="G1" s="274"/>
      <c r="H1" s="274"/>
    </row>
    <row r="2" spans="1:12" ht="9" customHeight="1" x14ac:dyDescent="0.2">
      <c r="A2" s="134"/>
      <c r="B2" s="134"/>
      <c r="C2" s="134"/>
      <c r="D2" s="135"/>
      <c r="E2" s="136"/>
      <c r="F2" s="136"/>
      <c r="G2" s="136"/>
      <c r="H2" s="136"/>
    </row>
    <row r="3" spans="1:12" ht="15" customHeight="1" thickBot="1" x14ac:dyDescent="0.25">
      <c r="A3" s="137" t="s">
        <v>41</v>
      </c>
      <c r="B3" s="136"/>
      <c r="C3" s="138" t="s">
        <v>43</v>
      </c>
      <c r="D3" s="138"/>
      <c r="E3" s="134"/>
      <c r="F3" s="136"/>
      <c r="G3" s="136"/>
      <c r="H3" s="136"/>
    </row>
    <row r="4" spans="1:12" s="2" customFormat="1" ht="27.75" customHeight="1" thickTop="1" x14ac:dyDescent="0.2">
      <c r="A4" s="139" t="s">
        <v>40</v>
      </c>
      <c r="B4" s="140" t="s">
        <v>39</v>
      </c>
      <c r="C4" s="140" t="s">
        <v>38</v>
      </c>
      <c r="D4" s="141" t="s">
        <v>36</v>
      </c>
      <c r="E4" s="140" t="s">
        <v>165</v>
      </c>
      <c r="F4" s="140" t="s">
        <v>37</v>
      </c>
      <c r="G4" s="140" t="s">
        <v>36</v>
      </c>
      <c r="H4" s="142" t="s">
        <v>35</v>
      </c>
    </row>
    <row r="5" spans="1:12" s="2" customFormat="1" ht="18" customHeight="1" x14ac:dyDescent="0.2">
      <c r="A5" s="143">
        <v>1</v>
      </c>
      <c r="B5" s="144">
        <v>2</v>
      </c>
      <c r="C5" s="144">
        <v>3</v>
      </c>
      <c r="D5" s="144">
        <v>4</v>
      </c>
      <c r="E5" s="145">
        <v>5</v>
      </c>
      <c r="F5" s="145">
        <v>6</v>
      </c>
      <c r="G5" s="145">
        <v>7</v>
      </c>
      <c r="H5" s="146">
        <v>8</v>
      </c>
    </row>
    <row r="6" spans="1:12" s="2" customFormat="1" ht="48" customHeight="1" x14ac:dyDescent="0.2">
      <c r="A6" s="63" t="s">
        <v>34</v>
      </c>
      <c r="B6" s="37" t="s">
        <v>23</v>
      </c>
      <c r="C6" s="64" t="s">
        <v>22</v>
      </c>
      <c r="D6" s="65">
        <v>0.85</v>
      </c>
      <c r="E6" s="37" t="s">
        <v>21</v>
      </c>
      <c r="F6" s="68" t="s">
        <v>168</v>
      </c>
      <c r="G6" s="111">
        <v>1</v>
      </c>
      <c r="H6" s="97">
        <f>H7+H16+H22+H26+H33+H36+H41</f>
        <v>5630820146</v>
      </c>
      <c r="J6" s="204">
        <v>5630820146</v>
      </c>
    </row>
    <row r="7" spans="1:12" s="2" customFormat="1" ht="37.5" customHeight="1" x14ac:dyDescent="0.2">
      <c r="A7" s="41"/>
      <c r="B7" s="45"/>
      <c r="C7" s="60"/>
      <c r="D7" s="71"/>
      <c r="E7" s="62" t="s">
        <v>33</v>
      </c>
      <c r="F7" s="153" t="s">
        <v>32</v>
      </c>
      <c r="G7" s="154" t="s">
        <v>244</v>
      </c>
      <c r="H7" s="155">
        <f>SUM(H8:H14)</f>
        <v>117409800</v>
      </c>
      <c r="J7" s="2">
        <v>117409800</v>
      </c>
      <c r="L7" s="10"/>
    </row>
    <row r="8" spans="1:12" s="2" customFormat="1" ht="37.5" customHeight="1" x14ac:dyDescent="0.2">
      <c r="A8" s="156"/>
      <c r="B8" s="157"/>
      <c r="C8" s="157"/>
      <c r="D8" s="158"/>
      <c r="E8" s="29" t="s">
        <v>31</v>
      </c>
      <c r="F8" s="32" t="s">
        <v>169</v>
      </c>
      <c r="G8" s="102" t="s">
        <v>243</v>
      </c>
      <c r="H8" s="101">
        <v>70632000</v>
      </c>
    </row>
    <row r="9" spans="1:12" s="2" customFormat="1" ht="36" customHeight="1" x14ac:dyDescent="0.2">
      <c r="A9" s="156"/>
      <c r="B9" s="157"/>
      <c r="C9" s="45"/>
      <c r="D9" s="159"/>
      <c r="E9" s="29" t="s">
        <v>62</v>
      </c>
      <c r="F9" s="32" t="s">
        <v>170</v>
      </c>
      <c r="G9" s="88" t="s">
        <v>207</v>
      </c>
      <c r="H9" s="101">
        <v>2497250</v>
      </c>
    </row>
    <row r="10" spans="1:12" s="2" customFormat="1" ht="51" customHeight="1" x14ac:dyDescent="0.2">
      <c r="A10" s="156"/>
      <c r="B10" s="157"/>
      <c r="C10" s="45"/>
      <c r="D10" s="159"/>
      <c r="E10" s="29" t="s">
        <v>64</v>
      </c>
      <c r="F10" s="32" t="s">
        <v>171</v>
      </c>
      <c r="G10" s="88" t="s">
        <v>207</v>
      </c>
      <c r="H10" s="101">
        <v>2505500</v>
      </c>
    </row>
    <row r="11" spans="1:12" s="2" customFormat="1" ht="33.75" customHeight="1" x14ac:dyDescent="0.2">
      <c r="A11" s="156"/>
      <c r="B11" s="157"/>
      <c r="C11" s="45"/>
      <c r="D11" s="159"/>
      <c r="E11" s="29" t="s">
        <v>66</v>
      </c>
      <c r="F11" s="32" t="s">
        <v>172</v>
      </c>
      <c r="G11" s="82" t="s">
        <v>207</v>
      </c>
      <c r="H11" s="101">
        <v>2497250</v>
      </c>
    </row>
    <row r="12" spans="1:12" s="2" customFormat="1" ht="50.25" customHeight="1" x14ac:dyDescent="0.2">
      <c r="A12" s="156"/>
      <c r="B12" s="157"/>
      <c r="C12" s="45"/>
      <c r="D12" s="159"/>
      <c r="E12" s="29" t="s">
        <v>68</v>
      </c>
      <c r="F12" s="32" t="s">
        <v>173</v>
      </c>
      <c r="G12" s="82" t="s">
        <v>207</v>
      </c>
      <c r="H12" s="101">
        <v>1752500</v>
      </c>
    </row>
    <row r="13" spans="1:12" s="2" customFormat="1" ht="64.5" customHeight="1" x14ac:dyDescent="0.2">
      <c r="A13" s="156"/>
      <c r="B13" s="157"/>
      <c r="C13" s="45"/>
      <c r="D13" s="159"/>
      <c r="E13" s="29" t="s">
        <v>70</v>
      </c>
      <c r="F13" s="32" t="s">
        <v>30</v>
      </c>
      <c r="G13" s="82" t="s">
        <v>217</v>
      </c>
      <c r="H13" s="101">
        <v>35023700</v>
      </c>
    </row>
    <row r="14" spans="1:12" s="2" customFormat="1" ht="37.5" customHeight="1" x14ac:dyDescent="0.2">
      <c r="A14" s="156"/>
      <c r="B14" s="157"/>
      <c r="C14" s="45"/>
      <c r="D14" s="159"/>
      <c r="E14" s="29" t="s">
        <v>72</v>
      </c>
      <c r="F14" s="32" t="s">
        <v>174</v>
      </c>
      <c r="G14" s="82" t="s">
        <v>218</v>
      </c>
      <c r="H14" s="101">
        <v>2501600</v>
      </c>
    </row>
    <row r="15" spans="1:12" s="2" customFormat="1" ht="14.25" customHeight="1" x14ac:dyDescent="0.2">
      <c r="A15" s="156"/>
      <c r="B15" s="157"/>
      <c r="C15" s="45"/>
      <c r="D15" s="159"/>
      <c r="E15" s="29"/>
      <c r="F15" s="53"/>
      <c r="G15" s="102"/>
      <c r="H15" s="103"/>
    </row>
    <row r="16" spans="1:12" s="2" customFormat="1" ht="33" customHeight="1" x14ac:dyDescent="0.2">
      <c r="A16" s="156"/>
      <c r="B16" s="157"/>
      <c r="C16" s="45"/>
      <c r="D16" s="159"/>
      <c r="E16" s="28" t="s">
        <v>29</v>
      </c>
      <c r="F16" s="53" t="s">
        <v>28</v>
      </c>
      <c r="G16" s="102" t="s">
        <v>248</v>
      </c>
      <c r="H16" s="98">
        <f>SUM(H17:H20)</f>
        <v>4529815413</v>
      </c>
    </row>
    <row r="17" spans="1:10" s="2" customFormat="1" ht="36.75" customHeight="1" x14ac:dyDescent="0.2">
      <c r="A17" s="156"/>
      <c r="B17" s="157"/>
      <c r="C17" s="45"/>
      <c r="D17" s="159"/>
      <c r="E17" s="29" t="s">
        <v>75</v>
      </c>
      <c r="F17" s="32" t="s">
        <v>175</v>
      </c>
      <c r="G17" s="102" t="s">
        <v>245</v>
      </c>
      <c r="H17" s="101">
        <v>4469362163</v>
      </c>
    </row>
    <row r="18" spans="1:10" s="2" customFormat="1" ht="37.5" customHeight="1" x14ac:dyDescent="0.2">
      <c r="A18" s="126"/>
      <c r="B18" s="160"/>
      <c r="C18" s="127"/>
      <c r="D18" s="161"/>
      <c r="E18" s="29" t="s">
        <v>77</v>
      </c>
      <c r="F18" s="32" t="s">
        <v>176</v>
      </c>
      <c r="G18" s="102" t="s">
        <v>246</v>
      </c>
      <c r="H18" s="101">
        <v>5500000</v>
      </c>
    </row>
    <row r="19" spans="1:10" s="2" customFormat="1" ht="56.25" customHeight="1" x14ac:dyDescent="0.2">
      <c r="A19" s="156"/>
      <c r="B19" s="157"/>
      <c r="C19" s="45"/>
      <c r="D19" s="159"/>
      <c r="E19" s="29" t="s">
        <v>27</v>
      </c>
      <c r="F19" s="32" t="s">
        <v>177</v>
      </c>
      <c r="G19" s="102" t="s">
        <v>247</v>
      </c>
      <c r="H19" s="101">
        <v>53455000</v>
      </c>
    </row>
    <row r="20" spans="1:10" s="2" customFormat="1" ht="63" customHeight="1" x14ac:dyDescent="0.2">
      <c r="A20" s="156"/>
      <c r="B20" s="157"/>
      <c r="C20" s="45"/>
      <c r="D20" s="159"/>
      <c r="E20" s="29" t="s">
        <v>79</v>
      </c>
      <c r="F20" s="32" t="s">
        <v>178</v>
      </c>
      <c r="G20" s="102" t="s">
        <v>222</v>
      </c>
      <c r="H20" s="101">
        <v>1498250</v>
      </c>
    </row>
    <row r="21" spans="1:10" s="2" customFormat="1" ht="12.75" customHeight="1" x14ac:dyDescent="0.2">
      <c r="A21" s="156"/>
      <c r="B21" s="157"/>
      <c r="C21" s="45"/>
      <c r="D21" s="159"/>
      <c r="E21" s="29"/>
      <c r="F21" s="30"/>
      <c r="G21" s="102"/>
      <c r="H21" s="103"/>
    </row>
    <row r="22" spans="1:10" s="2" customFormat="1" ht="30" customHeight="1" x14ac:dyDescent="0.2">
      <c r="A22" s="156"/>
      <c r="B22" s="157"/>
      <c r="C22" s="45"/>
      <c r="D22" s="159"/>
      <c r="E22" s="28" t="s">
        <v>82</v>
      </c>
      <c r="F22" s="31" t="s">
        <v>83</v>
      </c>
      <c r="G22" s="102" t="s">
        <v>10</v>
      </c>
      <c r="H22" s="98">
        <f>SUM(H23:H24)</f>
        <v>73316000</v>
      </c>
      <c r="J22" s="2">
        <v>73316000</v>
      </c>
    </row>
    <row r="23" spans="1:10" s="2" customFormat="1" ht="30" customHeight="1" x14ac:dyDescent="0.2">
      <c r="A23" s="156"/>
      <c r="B23" s="157"/>
      <c r="C23" s="45"/>
      <c r="D23" s="159"/>
      <c r="E23" s="29" t="s">
        <v>84</v>
      </c>
      <c r="F23" s="30" t="s">
        <v>85</v>
      </c>
      <c r="G23" s="102" t="s">
        <v>249</v>
      </c>
      <c r="H23" s="101">
        <v>19800000</v>
      </c>
    </row>
    <row r="24" spans="1:10" s="2" customFormat="1" ht="34.5" customHeight="1" x14ac:dyDescent="0.2">
      <c r="A24" s="156"/>
      <c r="B24" s="157"/>
      <c r="C24" s="45"/>
      <c r="D24" s="159"/>
      <c r="E24" s="29" t="s">
        <v>86</v>
      </c>
      <c r="F24" s="32" t="s">
        <v>87</v>
      </c>
      <c r="G24" s="102" t="s">
        <v>250</v>
      </c>
      <c r="H24" s="101">
        <v>53516000</v>
      </c>
    </row>
    <row r="25" spans="1:10" s="2" customFormat="1" ht="15" customHeight="1" x14ac:dyDescent="0.2">
      <c r="A25" s="156"/>
      <c r="B25" s="157"/>
      <c r="C25" s="45"/>
      <c r="D25" s="159"/>
      <c r="E25" s="29"/>
      <c r="F25" s="33"/>
      <c r="G25" s="102"/>
      <c r="H25" s="103"/>
    </row>
    <row r="26" spans="1:10" s="2" customFormat="1" ht="30" customHeight="1" x14ac:dyDescent="0.2">
      <c r="A26" s="156"/>
      <c r="B26" s="157"/>
      <c r="C26" s="45"/>
      <c r="D26" s="159"/>
      <c r="E26" s="28" t="s">
        <v>20</v>
      </c>
      <c r="F26" s="31" t="s">
        <v>88</v>
      </c>
      <c r="G26" s="102" t="s">
        <v>19</v>
      </c>
      <c r="H26" s="98">
        <f>SUM(H27:H31)</f>
        <v>231219127</v>
      </c>
      <c r="J26" s="2">
        <v>231219127</v>
      </c>
    </row>
    <row r="27" spans="1:10" s="2" customFormat="1" ht="30" customHeight="1" x14ac:dyDescent="0.2">
      <c r="A27" s="156"/>
      <c r="B27" s="157"/>
      <c r="C27" s="45"/>
      <c r="D27" s="159"/>
      <c r="E27" s="29" t="s">
        <v>89</v>
      </c>
      <c r="F27" s="34" t="s">
        <v>90</v>
      </c>
      <c r="G27" s="102" t="s">
        <v>15</v>
      </c>
      <c r="H27" s="101">
        <v>7929596</v>
      </c>
    </row>
    <row r="28" spans="1:10" s="2" customFormat="1" ht="30" customHeight="1" x14ac:dyDescent="0.2">
      <c r="A28" s="156"/>
      <c r="B28" s="157"/>
      <c r="C28" s="45"/>
      <c r="D28" s="159"/>
      <c r="E28" s="29" t="s">
        <v>91</v>
      </c>
      <c r="F28" s="34" t="s">
        <v>92</v>
      </c>
      <c r="G28" s="102" t="s">
        <v>251</v>
      </c>
      <c r="H28" s="101">
        <v>57927193</v>
      </c>
    </row>
    <row r="29" spans="1:10" s="2" customFormat="1" ht="30" customHeight="1" x14ac:dyDescent="0.2">
      <c r="A29" s="156"/>
      <c r="B29" s="157"/>
      <c r="C29" s="45"/>
      <c r="D29" s="159"/>
      <c r="E29" s="29" t="s">
        <v>18</v>
      </c>
      <c r="F29" s="34" t="s">
        <v>93</v>
      </c>
      <c r="G29" s="102" t="s">
        <v>17</v>
      </c>
      <c r="H29" s="101">
        <v>7129766</v>
      </c>
    </row>
    <row r="30" spans="1:10" s="2" customFormat="1" ht="30" customHeight="1" x14ac:dyDescent="0.2">
      <c r="A30" s="156"/>
      <c r="B30" s="157"/>
      <c r="C30" s="45"/>
      <c r="D30" s="159"/>
      <c r="E30" s="29" t="s">
        <v>16</v>
      </c>
      <c r="F30" s="34" t="s">
        <v>96</v>
      </c>
      <c r="G30" s="102" t="s">
        <v>252</v>
      </c>
      <c r="H30" s="101">
        <v>48784426</v>
      </c>
    </row>
    <row r="31" spans="1:10" s="2" customFormat="1" ht="30" customHeight="1" x14ac:dyDescent="0.2">
      <c r="A31" s="156"/>
      <c r="B31" s="157"/>
      <c r="C31" s="45"/>
      <c r="D31" s="159"/>
      <c r="E31" s="29" t="s">
        <v>14</v>
      </c>
      <c r="F31" s="34" t="s">
        <v>97</v>
      </c>
      <c r="G31" s="102" t="s">
        <v>229</v>
      </c>
      <c r="H31" s="101">
        <v>109448146</v>
      </c>
    </row>
    <row r="32" spans="1:10" s="2" customFormat="1" ht="12.75" customHeight="1" x14ac:dyDescent="0.2">
      <c r="A32" s="156"/>
      <c r="B32" s="157"/>
      <c r="C32" s="45"/>
      <c r="D32" s="159"/>
      <c r="E32" s="29"/>
      <c r="F32" s="33"/>
      <c r="G32" s="102"/>
      <c r="H32" s="104"/>
    </row>
    <row r="33" spans="1:10" s="2" customFormat="1" ht="30" customHeight="1" x14ac:dyDescent="0.2">
      <c r="A33" s="156"/>
      <c r="B33" s="157"/>
      <c r="C33" s="157"/>
      <c r="D33" s="47"/>
      <c r="E33" s="28" t="s">
        <v>99</v>
      </c>
      <c r="F33" s="31" t="s">
        <v>100</v>
      </c>
      <c r="G33" s="100" t="s">
        <v>232</v>
      </c>
      <c r="H33" s="98">
        <f>H34</f>
        <v>94505677</v>
      </c>
    </row>
    <row r="34" spans="1:10" s="2" customFormat="1" ht="30" customHeight="1" x14ac:dyDescent="0.2">
      <c r="A34" s="156"/>
      <c r="B34" s="157"/>
      <c r="C34" s="157"/>
      <c r="D34" s="158"/>
      <c r="E34" s="29" t="s">
        <v>102</v>
      </c>
      <c r="F34" s="35" t="s">
        <v>103</v>
      </c>
      <c r="G34" s="108" t="s">
        <v>232</v>
      </c>
      <c r="H34" s="105">
        <v>94505677</v>
      </c>
    </row>
    <row r="35" spans="1:10" s="2" customFormat="1" ht="12" customHeight="1" x14ac:dyDescent="0.2">
      <c r="A35" s="156"/>
      <c r="B35" s="157"/>
      <c r="C35" s="157"/>
      <c r="D35" s="158"/>
      <c r="E35" s="29"/>
      <c r="F35" s="35"/>
      <c r="G35" s="108"/>
      <c r="H35" s="105"/>
    </row>
    <row r="36" spans="1:10" s="2" customFormat="1" ht="30" customHeight="1" x14ac:dyDescent="0.2">
      <c r="A36" s="41"/>
      <c r="B36" s="45"/>
      <c r="C36" s="66"/>
      <c r="D36" s="162"/>
      <c r="E36" s="28" t="s">
        <v>11</v>
      </c>
      <c r="F36" s="36" t="s">
        <v>104</v>
      </c>
      <c r="G36" s="95" t="s">
        <v>5</v>
      </c>
      <c r="H36" s="107">
        <f>SUM(H37:H39)</f>
        <v>307156378</v>
      </c>
    </row>
    <row r="37" spans="1:10" s="2" customFormat="1" ht="30" customHeight="1" x14ac:dyDescent="0.2">
      <c r="A37" s="156"/>
      <c r="B37" s="45"/>
      <c r="C37" s="157"/>
      <c r="D37" s="158"/>
      <c r="E37" s="29" t="s">
        <v>105</v>
      </c>
      <c r="F37" s="35" t="s">
        <v>106</v>
      </c>
      <c r="G37" s="102" t="s">
        <v>7</v>
      </c>
      <c r="H37" s="101">
        <v>350000</v>
      </c>
    </row>
    <row r="38" spans="1:10" s="2" customFormat="1" ht="30" customHeight="1" x14ac:dyDescent="0.2">
      <c r="A38" s="182"/>
      <c r="B38" s="40"/>
      <c r="C38" s="165"/>
      <c r="D38" s="166"/>
      <c r="E38" s="29" t="s">
        <v>9</v>
      </c>
      <c r="F38" s="35" t="s">
        <v>107</v>
      </c>
      <c r="G38" s="102" t="s">
        <v>7</v>
      </c>
      <c r="H38" s="101">
        <v>133860378</v>
      </c>
    </row>
    <row r="39" spans="1:10" s="2" customFormat="1" ht="30" customHeight="1" x14ac:dyDescent="0.2">
      <c r="A39" s="156"/>
      <c r="B39" s="45"/>
      <c r="C39" s="157"/>
      <c r="D39" s="158"/>
      <c r="E39" s="29" t="s">
        <v>8</v>
      </c>
      <c r="F39" s="35" t="s">
        <v>108</v>
      </c>
      <c r="G39" s="102" t="s">
        <v>7</v>
      </c>
      <c r="H39" s="101">
        <v>172946000</v>
      </c>
    </row>
    <row r="40" spans="1:10" s="2" customFormat="1" ht="18" customHeight="1" x14ac:dyDescent="0.2">
      <c r="A40" s="156"/>
      <c r="B40" s="157"/>
      <c r="C40" s="157"/>
      <c r="D40" s="158"/>
      <c r="E40" s="29"/>
      <c r="F40" s="33"/>
      <c r="G40" s="108"/>
      <c r="H40" s="103"/>
    </row>
    <row r="41" spans="1:10" s="2" customFormat="1" ht="30" customHeight="1" x14ac:dyDescent="0.2">
      <c r="A41" s="156"/>
      <c r="B41" s="157"/>
      <c r="C41" s="45"/>
      <c r="D41" s="158"/>
      <c r="E41" s="28" t="s">
        <v>6</v>
      </c>
      <c r="F41" s="31" t="s">
        <v>109</v>
      </c>
      <c r="G41" s="95" t="s">
        <v>5</v>
      </c>
      <c r="H41" s="98">
        <f>SUM(H42:H44)</f>
        <v>277397751</v>
      </c>
    </row>
    <row r="42" spans="1:10" s="2" customFormat="1" ht="30" customHeight="1" x14ac:dyDescent="0.2">
      <c r="A42" s="156"/>
      <c r="B42" s="157"/>
      <c r="C42" s="45"/>
      <c r="D42" s="158"/>
      <c r="E42" s="29" t="s">
        <v>110</v>
      </c>
      <c r="F42" s="35" t="s">
        <v>111</v>
      </c>
      <c r="G42" s="108" t="s">
        <v>235</v>
      </c>
      <c r="H42" s="101">
        <v>44072751</v>
      </c>
    </row>
    <row r="43" spans="1:10" s="2" customFormat="1" ht="30" customHeight="1" x14ac:dyDescent="0.2">
      <c r="A43" s="156"/>
      <c r="B43" s="157"/>
      <c r="C43" s="66"/>
      <c r="D43" s="47"/>
      <c r="E43" s="29" t="s">
        <v>4</v>
      </c>
      <c r="F43" s="35" t="s">
        <v>3</v>
      </c>
      <c r="G43" s="163" t="s">
        <v>253</v>
      </c>
      <c r="H43" s="101">
        <v>34450000</v>
      </c>
    </row>
    <row r="44" spans="1:10" s="2" customFormat="1" ht="30" customHeight="1" x14ac:dyDescent="0.2">
      <c r="A44" s="156"/>
      <c r="B44" s="157"/>
      <c r="C44" s="66"/>
      <c r="D44" s="47"/>
      <c r="E44" s="32" t="s">
        <v>112</v>
      </c>
      <c r="F44" s="32" t="s">
        <v>113</v>
      </c>
      <c r="G44" s="108" t="s">
        <v>13</v>
      </c>
      <c r="H44" s="101">
        <v>198875000</v>
      </c>
    </row>
    <row r="45" spans="1:10" s="2" customFormat="1" ht="15" customHeight="1" x14ac:dyDescent="0.2">
      <c r="A45" s="156"/>
      <c r="B45" s="157"/>
      <c r="C45" s="45"/>
      <c r="D45" s="158"/>
      <c r="E45" s="57"/>
      <c r="F45" s="58"/>
      <c r="G45" s="164"/>
      <c r="H45" s="175"/>
    </row>
    <row r="46" spans="1:10" s="2" customFormat="1" ht="28.5" customHeight="1" x14ac:dyDescent="0.2">
      <c r="A46" s="281" t="s">
        <v>2</v>
      </c>
      <c r="B46" s="282"/>
      <c r="C46" s="282"/>
      <c r="D46" s="282"/>
      <c r="E46" s="282"/>
      <c r="F46" s="282"/>
      <c r="G46" s="282"/>
      <c r="H46" s="178">
        <f>H6</f>
        <v>5630820146</v>
      </c>
    </row>
    <row r="47" spans="1:10" s="2" customFormat="1" ht="15" customHeight="1" x14ac:dyDescent="0.2">
      <c r="A47" s="99"/>
      <c r="B47" s="59"/>
      <c r="C47" s="165"/>
      <c r="D47" s="166"/>
      <c r="E47" s="43"/>
      <c r="F47" s="44"/>
      <c r="G47" s="167"/>
      <c r="H47" s="176"/>
    </row>
    <row r="48" spans="1:10" s="2" customFormat="1" ht="48" customHeight="1" x14ac:dyDescent="0.2">
      <c r="A48" s="63" t="s">
        <v>24</v>
      </c>
      <c r="B48" s="179" t="s">
        <v>44</v>
      </c>
      <c r="C48" s="180" t="s">
        <v>45</v>
      </c>
      <c r="D48" s="181" t="s">
        <v>46</v>
      </c>
      <c r="E48" s="61" t="s">
        <v>47</v>
      </c>
      <c r="F48" s="61" t="s">
        <v>48</v>
      </c>
      <c r="G48" s="111">
        <v>0.71</v>
      </c>
      <c r="H48" s="112">
        <f>H49</f>
        <v>450500000</v>
      </c>
      <c r="J48" s="10"/>
    </row>
    <row r="49" spans="1:8" s="2" customFormat="1" ht="54" customHeight="1" x14ac:dyDescent="0.2">
      <c r="A49" s="41"/>
      <c r="B49" s="45"/>
      <c r="C49" s="46"/>
      <c r="D49" s="47"/>
      <c r="E49" s="48" t="s">
        <v>49</v>
      </c>
      <c r="F49" s="48" t="s">
        <v>56</v>
      </c>
      <c r="G49" s="106" t="s">
        <v>57</v>
      </c>
      <c r="H49" s="98">
        <f>SUM(H50:H52)</f>
        <v>450500000</v>
      </c>
    </row>
    <row r="50" spans="1:8" s="2" customFormat="1" ht="49.5" customHeight="1" x14ac:dyDescent="0.2">
      <c r="A50" s="41"/>
      <c r="B50" s="45"/>
      <c r="C50" s="49"/>
      <c r="D50" s="71"/>
      <c r="E50" s="168" t="s">
        <v>50</v>
      </c>
      <c r="F50" s="168" t="s">
        <v>53</v>
      </c>
      <c r="G50" s="169" t="s">
        <v>58</v>
      </c>
      <c r="H50" s="103">
        <v>119309000</v>
      </c>
    </row>
    <row r="51" spans="1:8" s="2" customFormat="1" ht="42" customHeight="1" x14ac:dyDescent="0.2">
      <c r="A51" s="41"/>
      <c r="B51" s="72"/>
      <c r="C51" s="49"/>
      <c r="D51" s="73"/>
      <c r="E51" s="168" t="s">
        <v>51</v>
      </c>
      <c r="F51" s="168" t="s">
        <v>54</v>
      </c>
      <c r="G51" s="170" t="s">
        <v>59</v>
      </c>
      <c r="H51" s="103">
        <v>253646000</v>
      </c>
    </row>
    <row r="52" spans="1:8" s="2" customFormat="1" ht="45.75" customHeight="1" x14ac:dyDescent="0.2">
      <c r="A52" s="41"/>
      <c r="B52" s="66"/>
      <c r="C52" s="49"/>
      <c r="D52" s="71"/>
      <c r="E52" s="168" t="s">
        <v>52</v>
      </c>
      <c r="F52" s="168" t="s">
        <v>55</v>
      </c>
      <c r="G52" s="169" t="s">
        <v>60</v>
      </c>
      <c r="H52" s="103">
        <v>77545000</v>
      </c>
    </row>
    <row r="53" spans="1:8" s="2" customFormat="1" ht="13.5" customHeight="1" x14ac:dyDescent="0.2">
      <c r="A53" s="41"/>
      <c r="B53" s="66"/>
      <c r="C53" s="49"/>
      <c r="D53" s="71"/>
      <c r="E53" s="171"/>
      <c r="F53" s="171"/>
      <c r="G53" s="172"/>
      <c r="H53" s="173"/>
    </row>
    <row r="54" spans="1:8" s="2" customFormat="1" ht="33.75" customHeight="1" x14ac:dyDescent="0.2">
      <c r="A54" s="50"/>
      <c r="B54" s="74"/>
      <c r="C54" s="51"/>
      <c r="D54" s="128"/>
      <c r="E54" s="56" t="s">
        <v>114</v>
      </c>
      <c r="F54" s="67" t="s">
        <v>254</v>
      </c>
      <c r="G54" s="65">
        <v>0.9</v>
      </c>
      <c r="H54" s="113">
        <v>156834204</v>
      </c>
    </row>
    <row r="55" spans="1:8" s="2" customFormat="1" ht="45.75" customHeight="1" x14ac:dyDescent="0.2">
      <c r="A55" s="41"/>
      <c r="B55" s="66"/>
      <c r="C55" s="49"/>
      <c r="D55" s="71"/>
      <c r="E55" s="54" t="s">
        <v>116</v>
      </c>
      <c r="F55" s="53" t="s">
        <v>146</v>
      </c>
      <c r="G55" s="100" t="s">
        <v>243</v>
      </c>
      <c r="H55" s="114">
        <v>116834204</v>
      </c>
    </row>
    <row r="56" spans="1:8" s="2" customFormat="1" ht="45.75" customHeight="1" x14ac:dyDescent="0.2">
      <c r="A56" s="41"/>
      <c r="B56" s="66"/>
      <c r="C56" s="49"/>
      <c r="D56" s="71"/>
      <c r="E56" s="55" t="s">
        <v>118</v>
      </c>
      <c r="F56" s="32" t="s">
        <v>147</v>
      </c>
      <c r="G56" s="108" t="s">
        <v>243</v>
      </c>
      <c r="H56" s="101">
        <v>116834204</v>
      </c>
    </row>
    <row r="57" spans="1:8" s="2" customFormat="1" ht="15" customHeight="1" x14ac:dyDescent="0.2">
      <c r="A57" s="41"/>
      <c r="B57" s="66"/>
      <c r="C57" s="49"/>
      <c r="D57" s="71"/>
      <c r="E57" s="55"/>
      <c r="F57" s="33"/>
      <c r="G57" s="108"/>
      <c r="H57" s="114"/>
    </row>
    <row r="58" spans="1:8" s="2" customFormat="1" ht="42.75" customHeight="1" x14ac:dyDescent="0.2">
      <c r="A58" s="41"/>
      <c r="B58" s="66"/>
      <c r="C58" s="49"/>
      <c r="D58" s="71"/>
      <c r="E58" s="54" t="s">
        <v>119</v>
      </c>
      <c r="F58" s="53" t="s">
        <v>148</v>
      </c>
      <c r="G58" s="100" t="s">
        <v>247</v>
      </c>
      <c r="H58" s="114">
        <v>40000000</v>
      </c>
    </row>
    <row r="59" spans="1:8" s="2" customFormat="1" ht="41.25" customHeight="1" x14ac:dyDescent="0.2">
      <c r="A59" s="41"/>
      <c r="B59" s="66"/>
      <c r="C59" s="49"/>
      <c r="D59" s="71"/>
      <c r="E59" s="55" t="s">
        <v>123</v>
      </c>
      <c r="F59" s="32" t="s">
        <v>149</v>
      </c>
      <c r="G59" s="108" t="s">
        <v>247</v>
      </c>
      <c r="H59" s="101">
        <v>40000000</v>
      </c>
    </row>
    <row r="60" spans="1:8" s="2" customFormat="1" ht="12.75" customHeight="1" x14ac:dyDescent="0.2">
      <c r="A60" s="41"/>
      <c r="B60" s="66"/>
      <c r="C60" s="49"/>
      <c r="D60" s="71"/>
      <c r="E60" s="55"/>
      <c r="F60" s="33"/>
      <c r="G60" s="108"/>
      <c r="H60" s="103"/>
    </row>
    <row r="61" spans="1:8" s="2" customFormat="1" ht="35.25" customHeight="1" x14ac:dyDescent="0.2">
      <c r="A61" s="41"/>
      <c r="B61" s="66"/>
      <c r="C61" s="49"/>
      <c r="D61" s="71"/>
      <c r="E61" s="56" t="s">
        <v>125</v>
      </c>
      <c r="F61" s="68" t="s">
        <v>150</v>
      </c>
      <c r="G61" s="65">
        <v>0.9</v>
      </c>
      <c r="H61" s="113">
        <v>235199750</v>
      </c>
    </row>
    <row r="62" spans="1:8" s="2" customFormat="1" ht="51" customHeight="1" x14ac:dyDescent="0.2">
      <c r="A62" s="41"/>
      <c r="B62" s="66"/>
      <c r="C62" s="49"/>
      <c r="D62" s="71"/>
      <c r="E62" s="54" t="s">
        <v>127</v>
      </c>
      <c r="F62" s="53" t="s">
        <v>151</v>
      </c>
      <c r="G62" s="100" t="s">
        <v>255</v>
      </c>
      <c r="H62" s="114">
        <v>235199750</v>
      </c>
    </row>
    <row r="63" spans="1:8" s="2" customFormat="1" ht="35.25" customHeight="1" x14ac:dyDescent="0.2">
      <c r="A63" s="41"/>
      <c r="B63" s="66"/>
      <c r="C63" s="49"/>
      <c r="D63" s="71"/>
      <c r="E63" s="55" t="s">
        <v>132</v>
      </c>
      <c r="F63" s="32" t="s">
        <v>152</v>
      </c>
      <c r="G63" s="108" t="s">
        <v>247</v>
      </c>
      <c r="H63" s="101">
        <v>235199750</v>
      </c>
    </row>
    <row r="64" spans="1:8" s="2" customFormat="1" ht="13.5" customHeight="1" x14ac:dyDescent="0.2">
      <c r="A64" s="41"/>
      <c r="B64" s="66"/>
      <c r="C64" s="49"/>
      <c r="D64" s="71"/>
      <c r="E64" s="55"/>
      <c r="F64" s="32"/>
      <c r="G64" s="108"/>
      <c r="H64" s="103"/>
    </row>
    <row r="65" spans="1:8" s="2" customFormat="1" ht="48" customHeight="1" x14ac:dyDescent="0.2">
      <c r="A65" s="41"/>
      <c r="B65" s="66"/>
      <c r="C65" s="49"/>
      <c r="D65" s="71"/>
      <c r="E65" s="68" t="s">
        <v>162</v>
      </c>
      <c r="F65" s="115" t="s">
        <v>158</v>
      </c>
      <c r="G65" s="116">
        <v>0.6</v>
      </c>
      <c r="H65" s="117">
        <v>41696800</v>
      </c>
    </row>
    <row r="66" spans="1:8" s="2" customFormat="1" ht="61.5" customHeight="1" x14ac:dyDescent="0.2">
      <c r="A66" s="41"/>
      <c r="B66" s="66"/>
      <c r="C66" s="49"/>
      <c r="D66" s="71"/>
      <c r="E66" s="53" t="s">
        <v>163</v>
      </c>
      <c r="F66" s="53" t="s">
        <v>159</v>
      </c>
      <c r="G66" s="118" t="s">
        <v>160</v>
      </c>
      <c r="H66" s="119">
        <v>41696800</v>
      </c>
    </row>
    <row r="67" spans="1:8" s="2" customFormat="1" ht="75.75" customHeight="1" x14ac:dyDescent="0.2">
      <c r="A67" s="50"/>
      <c r="B67" s="74"/>
      <c r="C67" s="51"/>
      <c r="D67" s="128"/>
      <c r="E67" s="32" t="s">
        <v>164</v>
      </c>
      <c r="F67" s="32" t="s">
        <v>260</v>
      </c>
      <c r="G67" s="120" t="s">
        <v>161</v>
      </c>
      <c r="H67" s="121">
        <v>41696800</v>
      </c>
    </row>
    <row r="68" spans="1:8" s="2" customFormat="1" ht="22.5" customHeight="1" x14ac:dyDescent="0.2">
      <c r="A68" s="41"/>
      <c r="B68" s="69"/>
      <c r="C68" s="46"/>
      <c r="D68" s="47"/>
      <c r="E68" s="174"/>
      <c r="F68" s="38"/>
      <c r="G68" s="108"/>
      <c r="H68" s="103"/>
    </row>
    <row r="69" spans="1:8" s="2" customFormat="1" ht="42.75" customHeight="1" x14ac:dyDescent="0.2">
      <c r="A69" s="63" t="s">
        <v>1</v>
      </c>
      <c r="B69" s="37" t="s">
        <v>166</v>
      </c>
      <c r="C69" s="37" t="s">
        <v>167</v>
      </c>
      <c r="D69" s="65">
        <v>0.9</v>
      </c>
      <c r="E69" s="56" t="s">
        <v>135</v>
      </c>
      <c r="F69" s="68" t="s">
        <v>153</v>
      </c>
      <c r="G69" s="65">
        <v>0.98</v>
      </c>
      <c r="H69" s="112">
        <f>H70</f>
        <v>132147100</v>
      </c>
    </row>
    <row r="70" spans="1:8" s="2" customFormat="1" ht="75" customHeight="1" x14ac:dyDescent="0.2">
      <c r="A70" s="39"/>
      <c r="B70" s="42"/>
      <c r="C70" s="48"/>
      <c r="D70" s="52"/>
      <c r="E70" s="54" t="s">
        <v>137</v>
      </c>
      <c r="F70" s="53" t="s">
        <v>154</v>
      </c>
      <c r="G70" s="100" t="s">
        <v>256</v>
      </c>
      <c r="H70" s="114">
        <v>132147100</v>
      </c>
    </row>
    <row r="71" spans="1:8" s="2" customFormat="1" ht="61.5" customHeight="1" x14ac:dyDescent="0.2">
      <c r="A71" s="41"/>
      <c r="B71" s="66"/>
      <c r="C71" s="49"/>
      <c r="D71" s="71"/>
      <c r="E71" s="55" t="s">
        <v>139</v>
      </c>
      <c r="F71" s="32" t="s">
        <v>155</v>
      </c>
      <c r="G71" s="108" t="s">
        <v>257</v>
      </c>
      <c r="H71" s="101">
        <v>49886600</v>
      </c>
    </row>
    <row r="72" spans="1:8" s="2" customFormat="1" ht="63" customHeight="1" x14ac:dyDescent="0.2">
      <c r="A72" s="41"/>
      <c r="B72" s="66"/>
      <c r="C72" s="49"/>
      <c r="D72" s="71"/>
      <c r="E72" s="55" t="s">
        <v>141</v>
      </c>
      <c r="F72" s="32" t="s">
        <v>156</v>
      </c>
      <c r="G72" s="108" t="s">
        <v>258</v>
      </c>
      <c r="H72" s="101">
        <v>73871000</v>
      </c>
    </row>
    <row r="73" spans="1:8" s="2" customFormat="1" ht="66" customHeight="1" x14ac:dyDescent="0.2">
      <c r="A73" s="50"/>
      <c r="B73" s="74"/>
      <c r="C73" s="51"/>
      <c r="D73" s="128"/>
      <c r="E73" s="55" t="s">
        <v>143</v>
      </c>
      <c r="F73" s="32" t="s">
        <v>157</v>
      </c>
      <c r="G73" s="108" t="s">
        <v>259</v>
      </c>
      <c r="H73" s="101">
        <v>8389500</v>
      </c>
    </row>
    <row r="74" spans="1:8" s="2" customFormat="1" ht="24.75" customHeight="1" thickBot="1" x14ac:dyDescent="0.25">
      <c r="A74" s="284" t="s">
        <v>0</v>
      </c>
      <c r="B74" s="285"/>
      <c r="C74" s="285"/>
      <c r="D74" s="285"/>
      <c r="E74" s="285"/>
      <c r="F74" s="286"/>
      <c r="G74" s="287"/>
      <c r="H74" s="177">
        <f>H6+H48+H54+H61+H65+H69</f>
        <v>6647198000</v>
      </c>
    </row>
    <row r="75" spans="1:8" s="2" customFormat="1" ht="12.75" customHeight="1" thickTop="1" x14ac:dyDescent="0.2">
      <c r="A75" s="147"/>
      <c r="B75" s="147"/>
      <c r="C75" s="147"/>
      <c r="D75" s="148"/>
      <c r="E75" s="147"/>
      <c r="F75" s="147"/>
      <c r="G75" s="147"/>
      <c r="H75" s="148"/>
    </row>
    <row r="76" spans="1:8" s="2" customFormat="1" ht="12.75" customHeight="1" x14ac:dyDescent="0.2">
      <c r="A76" s="149"/>
      <c r="B76" s="149"/>
      <c r="C76" s="149"/>
      <c r="D76" s="150"/>
      <c r="E76" s="149"/>
      <c r="F76" s="149"/>
      <c r="G76" s="149"/>
      <c r="H76" s="150"/>
    </row>
    <row r="77" spans="1:8" s="2" customFormat="1" ht="20.25" customHeight="1" x14ac:dyDescent="0.25">
      <c r="A77" s="134"/>
      <c r="B77" s="134"/>
      <c r="C77" s="134"/>
      <c r="D77" s="135"/>
      <c r="E77" s="134"/>
      <c r="F77" s="24"/>
      <c r="G77" s="24" t="s">
        <v>179</v>
      </c>
      <c r="H77" s="24"/>
    </row>
    <row r="78" spans="1:8" s="2" customFormat="1" ht="23.25" customHeight="1" x14ac:dyDescent="0.25">
      <c r="A78" s="283"/>
      <c r="B78" s="283"/>
      <c r="C78" s="283"/>
      <c r="D78" s="283"/>
      <c r="E78" s="151"/>
      <c r="F78" s="25"/>
      <c r="G78" s="25"/>
      <c r="H78" s="25"/>
    </row>
    <row r="79" spans="1:8" s="2" customFormat="1" ht="15.75" x14ac:dyDescent="0.25">
      <c r="A79" s="134"/>
      <c r="B79" s="134"/>
      <c r="C79" s="134"/>
      <c r="D79" s="135"/>
      <c r="E79" s="134"/>
      <c r="F79" s="26"/>
      <c r="G79" s="26" t="s">
        <v>180</v>
      </c>
      <c r="H79" s="26"/>
    </row>
    <row r="80" spans="1:8" s="2" customFormat="1" ht="15.75" x14ac:dyDescent="0.25">
      <c r="A80" s="134"/>
      <c r="B80" s="134"/>
      <c r="C80" s="134"/>
      <c r="D80" s="135"/>
      <c r="E80" s="134"/>
      <c r="F80" s="26"/>
      <c r="G80" s="26" t="s">
        <v>181</v>
      </c>
      <c r="H80" s="26"/>
    </row>
    <row r="81" spans="1:8" s="2" customFormat="1" ht="15.75" x14ac:dyDescent="0.25">
      <c r="A81" s="134"/>
      <c r="B81" s="134"/>
      <c r="C81" s="134"/>
      <c r="D81" s="135"/>
      <c r="E81" s="134"/>
      <c r="F81" s="26"/>
      <c r="G81" s="26"/>
      <c r="H81" s="26"/>
    </row>
    <row r="82" spans="1:8" s="2" customFormat="1" ht="17.25" customHeight="1" x14ac:dyDescent="0.25">
      <c r="A82" s="283"/>
      <c r="B82" s="283"/>
      <c r="C82" s="283"/>
      <c r="D82" s="283"/>
      <c r="E82" s="151"/>
      <c r="F82" s="26"/>
      <c r="G82" s="26"/>
      <c r="H82" s="26"/>
    </row>
    <row r="83" spans="1:8" s="2" customFormat="1" ht="17.25" customHeight="1" x14ac:dyDescent="0.25">
      <c r="A83" s="152"/>
      <c r="B83" s="152"/>
      <c r="C83" s="152"/>
      <c r="D83" s="151"/>
      <c r="E83" s="152"/>
      <c r="F83" s="26"/>
      <c r="G83" s="26" t="s">
        <v>182</v>
      </c>
      <c r="H83" s="26"/>
    </row>
    <row r="84" spans="1:8" s="2" customFormat="1" ht="15.75" x14ac:dyDescent="0.25">
      <c r="A84" s="134"/>
      <c r="B84" s="134"/>
      <c r="C84" s="134"/>
      <c r="D84" s="135"/>
      <c r="E84" s="134"/>
      <c r="F84" s="26"/>
      <c r="G84" s="26" t="s">
        <v>183</v>
      </c>
      <c r="H84" s="26"/>
    </row>
    <row r="85" spans="1:8" s="2" customFormat="1" x14ac:dyDescent="0.2">
      <c r="D85" s="3"/>
    </row>
    <row r="86" spans="1:8" s="2" customFormat="1" x14ac:dyDescent="0.2">
      <c r="D86" s="3"/>
    </row>
    <row r="87" spans="1:8" s="2" customFormat="1" x14ac:dyDescent="0.2">
      <c r="D87" s="3"/>
    </row>
    <row r="88" spans="1:8" s="2" customFormat="1" x14ac:dyDescent="0.2">
      <c r="D88" s="3"/>
    </row>
    <row r="89" spans="1:8" s="2" customFormat="1" x14ac:dyDescent="0.2">
      <c r="D89" s="3"/>
    </row>
    <row r="90" spans="1:8" s="2" customFormat="1" x14ac:dyDescent="0.2">
      <c r="D90" s="3"/>
    </row>
  </sheetData>
  <mergeCells count="5">
    <mergeCell ref="A1:H1"/>
    <mergeCell ref="A46:G46"/>
    <mergeCell ref="A78:D78"/>
    <mergeCell ref="A74:G74"/>
    <mergeCell ref="A82:D82"/>
  </mergeCells>
  <pageMargins left="0.70866141732283472" right="0.70866141732283472" top="0.74803149606299213" bottom="0.74803149606299213" header="0.31496062992125984" footer="0.31496062992125984"/>
  <pageSetup paperSize="5" scale="80" fitToWidth="0" fitToHeight="0" orientation="landscape" horizontalDpi="0" verticalDpi="0" r:id="rId1"/>
  <rowBreaks count="4" manualBreakCount="4">
    <brk id="18" max="16383" man="1"/>
    <brk id="37" max="16383" man="1"/>
    <brk id="54" max="16383" man="1"/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4"/>
  <sheetViews>
    <sheetView topLeftCell="A80" workbookViewId="0">
      <selection activeCell="F11" sqref="F11"/>
    </sheetView>
  </sheetViews>
  <sheetFormatPr defaultRowHeight="12.75" x14ac:dyDescent="0.2"/>
  <cols>
    <col min="1" max="1" width="6.85546875" customWidth="1"/>
    <col min="2" max="2" width="25.28515625" customWidth="1"/>
    <col min="3" max="3" width="19.7109375" customWidth="1"/>
    <col min="4" max="4" width="16.42578125" customWidth="1"/>
    <col min="5" max="5" width="32" customWidth="1"/>
    <col min="6" max="6" width="40.140625" customWidth="1"/>
    <col min="7" max="7" width="10.140625" bestFit="1" customWidth="1"/>
    <col min="8" max="8" width="16.7109375" customWidth="1"/>
  </cols>
  <sheetData>
    <row r="1" spans="1:8" ht="15.75" x14ac:dyDescent="0.2">
      <c r="A1" s="309" t="s">
        <v>300</v>
      </c>
      <c r="B1" s="309"/>
      <c r="C1" s="309"/>
      <c r="D1" s="309"/>
      <c r="E1" s="309"/>
      <c r="F1" s="309"/>
      <c r="G1" s="309"/>
      <c r="H1" s="309"/>
    </row>
    <row r="3" spans="1:8" ht="24" customHeight="1" x14ac:dyDescent="0.2">
      <c r="A3" s="304" t="s">
        <v>41</v>
      </c>
      <c r="B3" s="304"/>
      <c r="C3" s="206" t="s">
        <v>43</v>
      </c>
    </row>
    <row r="4" spans="1:8" ht="13.5" thickBot="1" x14ac:dyDescent="0.25"/>
    <row r="5" spans="1:8" ht="18.75" customHeight="1" thickTop="1" thickBot="1" x14ac:dyDescent="0.25">
      <c r="A5" s="236" t="s">
        <v>40</v>
      </c>
      <c r="B5" s="237" t="s">
        <v>39</v>
      </c>
      <c r="C5" s="238" t="s">
        <v>262</v>
      </c>
      <c r="D5" s="236" t="s">
        <v>36</v>
      </c>
      <c r="E5" s="238" t="s">
        <v>165</v>
      </c>
      <c r="F5" s="238" t="s">
        <v>37</v>
      </c>
      <c r="G5" s="238" t="s">
        <v>36</v>
      </c>
      <c r="H5" s="239" t="s">
        <v>35</v>
      </c>
    </row>
    <row r="6" spans="1:8" ht="13.5" thickTop="1" x14ac:dyDescent="0.2">
      <c r="A6" s="242">
        <v>1</v>
      </c>
      <c r="B6" s="235">
        <v>2</v>
      </c>
      <c r="C6" s="235">
        <v>3</v>
      </c>
      <c r="D6" s="235">
        <v>4</v>
      </c>
      <c r="E6" s="235">
        <v>5</v>
      </c>
      <c r="F6" s="235">
        <v>6</v>
      </c>
      <c r="G6" s="235">
        <v>7</v>
      </c>
      <c r="H6" s="243">
        <v>8</v>
      </c>
    </row>
    <row r="7" spans="1:8" ht="57" x14ac:dyDescent="0.2">
      <c r="A7" s="210" t="s">
        <v>34</v>
      </c>
      <c r="B7" s="211" t="s">
        <v>23</v>
      </c>
      <c r="C7" s="211" t="s">
        <v>22</v>
      </c>
      <c r="D7" s="212">
        <v>0.85</v>
      </c>
      <c r="E7" s="211" t="s">
        <v>21</v>
      </c>
      <c r="F7" s="240" t="s">
        <v>168</v>
      </c>
      <c r="G7" s="212">
        <v>1</v>
      </c>
      <c r="H7" s="214">
        <v>5746733367</v>
      </c>
    </row>
    <row r="8" spans="1:8" ht="28.5" customHeight="1" x14ac:dyDescent="0.2">
      <c r="A8" s="292"/>
      <c r="B8" s="293"/>
      <c r="C8" s="293"/>
      <c r="D8" s="293"/>
      <c r="E8" s="305" t="s">
        <v>263</v>
      </c>
      <c r="F8" s="294" t="s">
        <v>32</v>
      </c>
      <c r="G8" s="291" t="s">
        <v>244</v>
      </c>
      <c r="H8" s="288">
        <v>93775608</v>
      </c>
    </row>
    <row r="9" spans="1:8" x14ac:dyDescent="0.2">
      <c r="A9" s="292"/>
      <c r="B9" s="293"/>
      <c r="C9" s="293"/>
      <c r="D9" s="293"/>
      <c r="E9" s="305"/>
      <c r="F9" s="294"/>
      <c r="G9" s="291"/>
      <c r="H9" s="288"/>
    </row>
    <row r="10" spans="1:8" ht="30" x14ac:dyDescent="0.2">
      <c r="A10" s="292"/>
      <c r="B10" s="293"/>
      <c r="C10" s="293"/>
      <c r="D10" s="293"/>
      <c r="E10" s="215" t="s">
        <v>31</v>
      </c>
      <c r="F10" s="215" t="s">
        <v>264</v>
      </c>
      <c r="G10" s="216" t="s">
        <v>243</v>
      </c>
      <c r="H10" s="217">
        <v>44322608</v>
      </c>
    </row>
    <row r="11" spans="1:8" ht="53.25" customHeight="1" x14ac:dyDescent="0.2">
      <c r="A11" s="292"/>
      <c r="B11" s="293"/>
      <c r="C11" s="293"/>
      <c r="D11" s="293"/>
      <c r="E11" s="215" t="s">
        <v>62</v>
      </c>
      <c r="F11" s="215" t="s">
        <v>170</v>
      </c>
      <c r="G11" s="218" t="s">
        <v>207</v>
      </c>
      <c r="H11" s="217">
        <v>2497250</v>
      </c>
    </row>
    <row r="12" spans="1:8" ht="54" customHeight="1" x14ac:dyDescent="0.2">
      <c r="A12" s="292"/>
      <c r="B12" s="293"/>
      <c r="C12" s="293"/>
      <c r="D12" s="293"/>
      <c r="E12" s="241" t="s">
        <v>265</v>
      </c>
      <c r="F12" s="215" t="s">
        <v>171</v>
      </c>
      <c r="G12" s="218" t="s">
        <v>207</v>
      </c>
      <c r="H12" s="217">
        <v>2505500</v>
      </c>
    </row>
    <row r="13" spans="1:8" ht="60.75" customHeight="1" x14ac:dyDescent="0.2">
      <c r="A13" s="292"/>
      <c r="B13" s="293"/>
      <c r="C13" s="293"/>
      <c r="D13" s="293"/>
      <c r="E13" s="215" t="s">
        <v>66</v>
      </c>
      <c r="F13" s="215" t="s">
        <v>172</v>
      </c>
      <c r="G13" s="218" t="s">
        <v>207</v>
      </c>
      <c r="H13" s="217">
        <v>2497250</v>
      </c>
    </row>
    <row r="14" spans="1:8" ht="56.25" customHeight="1" x14ac:dyDescent="0.2">
      <c r="A14" s="292"/>
      <c r="B14" s="293"/>
      <c r="C14" s="293"/>
      <c r="D14" s="293"/>
      <c r="E14" s="215" t="s">
        <v>68</v>
      </c>
      <c r="F14" s="215" t="s">
        <v>173</v>
      </c>
      <c r="G14" s="218" t="s">
        <v>207</v>
      </c>
      <c r="H14" s="217">
        <v>1752500</v>
      </c>
    </row>
    <row r="15" spans="1:8" ht="63.75" customHeight="1" x14ac:dyDescent="0.2">
      <c r="A15" s="295"/>
      <c r="B15" s="289"/>
      <c r="C15" s="289"/>
      <c r="D15" s="289"/>
      <c r="E15" s="215" t="s">
        <v>70</v>
      </c>
      <c r="F15" s="215" t="s">
        <v>30</v>
      </c>
      <c r="G15" s="218" t="s">
        <v>217</v>
      </c>
      <c r="H15" s="217">
        <v>37698900</v>
      </c>
    </row>
    <row r="16" spans="1:8" ht="33.75" customHeight="1" x14ac:dyDescent="0.2">
      <c r="A16" s="295"/>
      <c r="B16" s="289"/>
      <c r="C16" s="289"/>
      <c r="D16" s="289"/>
      <c r="E16" s="215" t="s">
        <v>72</v>
      </c>
      <c r="F16" s="215" t="s">
        <v>266</v>
      </c>
      <c r="G16" s="218" t="s">
        <v>218</v>
      </c>
      <c r="H16" s="217">
        <v>2501600</v>
      </c>
    </row>
    <row r="17" spans="1:8" x14ac:dyDescent="0.2">
      <c r="A17" s="295"/>
      <c r="B17" s="289"/>
      <c r="C17" s="289"/>
      <c r="D17" s="289"/>
      <c r="E17" s="220"/>
      <c r="F17" s="220"/>
      <c r="G17" s="220"/>
      <c r="H17" s="221"/>
    </row>
    <row r="18" spans="1:8" ht="30" x14ac:dyDescent="0.2">
      <c r="A18" s="295"/>
      <c r="B18" s="289"/>
      <c r="C18" s="289"/>
      <c r="D18" s="289"/>
      <c r="E18" s="222" t="s">
        <v>29</v>
      </c>
      <c r="F18" s="222" t="s">
        <v>28</v>
      </c>
      <c r="G18" s="216" t="s">
        <v>248</v>
      </c>
      <c r="H18" s="223">
        <v>4622566429</v>
      </c>
    </row>
    <row r="19" spans="1:8" ht="30" x14ac:dyDescent="0.2">
      <c r="A19" s="295"/>
      <c r="B19" s="289"/>
      <c r="C19" s="289"/>
      <c r="D19" s="289"/>
      <c r="E19" s="215" t="s">
        <v>75</v>
      </c>
      <c r="F19" s="215" t="s">
        <v>267</v>
      </c>
      <c r="G19" s="216" t="s">
        <v>245</v>
      </c>
      <c r="H19" s="224">
        <v>4571628195</v>
      </c>
    </row>
    <row r="20" spans="1:8" ht="45" customHeight="1" x14ac:dyDescent="0.2">
      <c r="A20" s="295"/>
      <c r="B20" s="289"/>
      <c r="C20" s="289"/>
      <c r="D20" s="289"/>
      <c r="E20" s="306" t="s">
        <v>268</v>
      </c>
      <c r="F20" s="289" t="s">
        <v>269</v>
      </c>
      <c r="G20" s="290" t="s">
        <v>246</v>
      </c>
      <c r="H20" s="296">
        <v>8865000</v>
      </c>
    </row>
    <row r="21" spans="1:8" x14ac:dyDescent="0.2">
      <c r="A21" s="295"/>
      <c r="B21" s="289"/>
      <c r="C21" s="289"/>
      <c r="D21" s="289"/>
      <c r="E21" s="306"/>
      <c r="F21" s="289"/>
      <c r="G21" s="290"/>
      <c r="H21" s="296"/>
    </row>
    <row r="22" spans="1:8" ht="63.75" customHeight="1" x14ac:dyDescent="0.2">
      <c r="A22" s="295"/>
      <c r="B22" s="289"/>
      <c r="C22" s="289"/>
      <c r="D22" s="289"/>
      <c r="E22" s="215" t="s">
        <v>27</v>
      </c>
      <c r="F22" s="215" t="s">
        <v>270</v>
      </c>
      <c r="G22" s="216" t="s">
        <v>247</v>
      </c>
      <c r="H22" s="217">
        <v>40574984</v>
      </c>
    </row>
    <row r="23" spans="1:8" ht="74.25" customHeight="1" x14ac:dyDescent="0.2">
      <c r="A23" s="295"/>
      <c r="B23" s="289"/>
      <c r="C23" s="289"/>
      <c r="D23" s="289"/>
      <c r="E23" s="215" t="s">
        <v>79</v>
      </c>
      <c r="F23" s="215" t="s">
        <v>271</v>
      </c>
      <c r="G23" s="216" t="s">
        <v>222</v>
      </c>
      <c r="H23" s="217">
        <v>1498250</v>
      </c>
    </row>
    <row r="24" spans="1:8" x14ac:dyDescent="0.2">
      <c r="A24" s="295"/>
      <c r="B24" s="289"/>
      <c r="C24" s="289"/>
      <c r="D24" s="289"/>
      <c r="E24" s="227"/>
      <c r="F24" s="227"/>
      <c r="G24" s="227"/>
      <c r="H24" s="228"/>
    </row>
    <row r="25" spans="1:8" ht="28.5" x14ac:dyDescent="0.2">
      <c r="A25" s="295"/>
      <c r="B25" s="289"/>
      <c r="C25" s="289"/>
      <c r="D25" s="289"/>
      <c r="E25" s="222" t="s">
        <v>82</v>
      </c>
      <c r="F25" s="222" t="s">
        <v>272</v>
      </c>
      <c r="G25" s="216" t="s">
        <v>10</v>
      </c>
      <c r="H25" s="223">
        <v>67836000</v>
      </c>
    </row>
    <row r="26" spans="1:8" ht="46.5" customHeight="1" x14ac:dyDescent="0.2">
      <c r="A26" s="295"/>
      <c r="B26" s="289"/>
      <c r="C26" s="289"/>
      <c r="D26" s="289"/>
      <c r="E26" s="215" t="s">
        <v>84</v>
      </c>
      <c r="F26" s="215" t="s">
        <v>85</v>
      </c>
      <c r="G26" s="216" t="s">
        <v>249</v>
      </c>
      <c r="H26" s="217">
        <v>19800000</v>
      </c>
    </row>
    <row r="27" spans="1:8" ht="47.25" customHeight="1" x14ac:dyDescent="0.2">
      <c r="A27" s="295"/>
      <c r="B27" s="289"/>
      <c r="C27" s="289"/>
      <c r="D27" s="289"/>
      <c r="E27" s="215" t="s">
        <v>86</v>
      </c>
      <c r="F27" s="215" t="s">
        <v>87</v>
      </c>
      <c r="G27" s="216" t="s">
        <v>250</v>
      </c>
      <c r="H27" s="217">
        <v>48036000</v>
      </c>
    </row>
    <row r="28" spans="1:8" ht="15" x14ac:dyDescent="0.2">
      <c r="A28" s="295"/>
      <c r="B28" s="289"/>
      <c r="C28" s="289"/>
      <c r="D28" s="289"/>
      <c r="E28" s="215"/>
      <c r="F28" s="215"/>
      <c r="G28" s="215"/>
      <c r="H28" s="229"/>
    </row>
    <row r="29" spans="1:8" ht="28.5" x14ac:dyDescent="0.2">
      <c r="A29" s="295"/>
      <c r="B29" s="289"/>
      <c r="C29" s="289"/>
      <c r="D29" s="289"/>
      <c r="E29" s="222" t="s">
        <v>20</v>
      </c>
      <c r="F29" s="222" t="s">
        <v>273</v>
      </c>
      <c r="G29" s="216" t="s">
        <v>19</v>
      </c>
      <c r="H29" s="223">
        <v>322005019</v>
      </c>
    </row>
    <row r="30" spans="1:8" x14ac:dyDescent="0.2">
      <c r="A30" s="295"/>
      <c r="B30" s="289"/>
      <c r="C30" s="289"/>
      <c r="D30" s="289"/>
      <c r="E30" s="312" t="s">
        <v>274</v>
      </c>
      <c r="F30" s="289" t="s">
        <v>90</v>
      </c>
      <c r="G30" s="290" t="s">
        <v>15</v>
      </c>
      <c r="H30" s="296">
        <v>7929596</v>
      </c>
    </row>
    <row r="31" spans="1:8" x14ac:dyDescent="0.2">
      <c r="A31" s="295"/>
      <c r="B31" s="289"/>
      <c r="C31" s="289"/>
      <c r="D31" s="289"/>
      <c r="E31" s="313"/>
      <c r="F31" s="289"/>
      <c r="G31" s="290"/>
      <c r="H31" s="296"/>
    </row>
    <row r="32" spans="1:8" ht="30" x14ac:dyDescent="0.2">
      <c r="A32" s="295"/>
      <c r="B32" s="289"/>
      <c r="C32" s="289"/>
      <c r="D32" s="289"/>
      <c r="E32" s="215" t="s">
        <v>91</v>
      </c>
      <c r="F32" s="215" t="s">
        <v>275</v>
      </c>
      <c r="G32" s="216" t="s">
        <v>251</v>
      </c>
      <c r="H32" s="217">
        <v>58188421</v>
      </c>
    </row>
    <row r="33" spans="1:8" ht="30" customHeight="1" x14ac:dyDescent="0.2">
      <c r="A33" s="295"/>
      <c r="B33" s="289"/>
      <c r="C33" s="289"/>
      <c r="D33" s="289"/>
      <c r="E33" s="215" t="s">
        <v>18</v>
      </c>
      <c r="F33" s="215" t="s">
        <v>93</v>
      </c>
      <c r="G33" s="216" t="s">
        <v>17</v>
      </c>
      <c r="H33" s="217">
        <v>7167406</v>
      </c>
    </row>
    <row r="34" spans="1:8" ht="35.25" customHeight="1" x14ac:dyDescent="0.2">
      <c r="A34" s="295"/>
      <c r="B34" s="289"/>
      <c r="C34" s="289"/>
      <c r="D34" s="289"/>
      <c r="E34" s="215" t="s">
        <v>16</v>
      </c>
      <c r="F34" s="215" t="s">
        <v>276</v>
      </c>
      <c r="G34" s="216" t="s">
        <v>252</v>
      </c>
      <c r="H34" s="217">
        <v>25050000</v>
      </c>
    </row>
    <row r="35" spans="1:8" ht="31.5" customHeight="1" x14ac:dyDescent="0.2">
      <c r="A35" s="295"/>
      <c r="B35" s="289"/>
      <c r="C35" s="289"/>
      <c r="D35" s="289"/>
      <c r="E35" s="312" t="s">
        <v>291</v>
      </c>
      <c r="F35" s="289" t="s">
        <v>97</v>
      </c>
      <c r="G35" s="290" t="s">
        <v>229</v>
      </c>
      <c r="H35" s="296">
        <v>223669596</v>
      </c>
    </row>
    <row r="36" spans="1:8" ht="28.5" customHeight="1" x14ac:dyDescent="0.2">
      <c r="A36" s="295"/>
      <c r="B36" s="289"/>
      <c r="C36" s="289"/>
      <c r="D36" s="289"/>
      <c r="E36" s="314"/>
      <c r="F36" s="289"/>
      <c r="G36" s="290"/>
      <c r="H36" s="296"/>
    </row>
    <row r="37" spans="1:8" x14ac:dyDescent="0.2">
      <c r="A37" s="295"/>
      <c r="B37" s="289"/>
      <c r="C37" s="289"/>
      <c r="D37" s="289"/>
      <c r="E37" s="227"/>
      <c r="F37" s="227"/>
      <c r="G37" s="227"/>
      <c r="H37" s="228"/>
    </row>
    <row r="38" spans="1:8" ht="56.25" customHeight="1" x14ac:dyDescent="0.2">
      <c r="A38" s="295"/>
      <c r="B38" s="289"/>
      <c r="C38" s="289"/>
      <c r="D38" s="289"/>
      <c r="E38" s="222" t="s">
        <v>99</v>
      </c>
      <c r="F38" s="222" t="s">
        <v>277</v>
      </c>
      <c r="G38" s="230" t="s">
        <v>232</v>
      </c>
      <c r="H38" s="223">
        <v>94505677</v>
      </c>
    </row>
    <row r="39" spans="1:8" ht="30" x14ac:dyDescent="0.2">
      <c r="A39" s="295"/>
      <c r="B39" s="289"/>
      <c r="C39" s="289"/>
      <c r="D39" s="289"/>
      <c r="E39" s="215" t="s">
        <v>102</v>
      </c>
      <c r="F39" s="215" t="s">
        <v>103</v>
      </c>
      <c r="G39" s="216" t="s">
        <v>232</v>
      </c>
      <c r="H39" s="217">
        <v>94505677</v>
      </c>
    </row>
    <row r="40" spans="1:8" x14ac:dyDescent="0.2">
      <c r="A40" s="295"/>
      <c r="B40" s="289"/>
      <c r="C40" s="289"/>
      <c r="D40" s="289"/>
      <c r="E40" s="227"/>
      <c r="F40" s="227"/>
      <c r="G40" s="227"/>
      <c r="H40" s="228"/>
    </row>
    <row r="41" spans="1:8" ht="54" customHeight="1" x14ac:dyDescent="0.2">
      <c r="A41" s="295"/>
      <c r="B41" s="289"/>
      <c r="C41" s="289"/>
      <c r="D41" s="289"/>
      <c r="E41" s="222" t="s">
        <v>11</v>
      </c>
      <c r="F41" s="222" t="s">
        <v>104</v>
      </c>
      <c r="G41" s="230" t="s">
        <v>5</v>
      </c>
      <c r="H41" s="223">
        <v>268686883</v>
      </c>
    </row>
    <row r="42" spans="1:8" ht="30" x14ac:dyDescent="0.2">
      <c r="A42" s="295"/>
      <c r="B42" s="289"/>
      <c r="C42" s="289"/>
      <c r="D42" s="289"/>
      <c r="E42" s="215" t="s">
        <v>105</v>
      </c>
      <c r="F42" s="215" t="s">
        <v>106</v>
      </c>
      <c r="G42" s="216" t="s">
        <v>7</v>
      </c>
      <c r="H42" s="217">
        <v>350000</v>
      </c>
    </row>
    <row r="43" spans="1:8" ht="39.75" customHeight="1" x14ac:dyDescent="0.2">
      <c r="A43" s="295"/>
      <c r="B43" s="289"/>
      <c r="C43" s="289"/>
      <c r="D43" s="289"/>
      <c r="E43" s="215" t="s">
        <v>9</v>
      </c>
      <c r="F43" s="215" t="s">
        <v>107</v>
      </c>
      <c r="G43" s="216" t="s">
        <v>7</v>
      </c>
      <c r="H43" s="217">
        <v>92578883</v>
      </c>
    </row>
    <row r="44" spans="1:8" ht="36" customHeight="1" x14ac:dyDescent="0.2">
      <c r="A44" s="295"/>
      <c r="B44" s="289"/>
      <c r="C44" s="289"/>
      <c r="D44" s="289"/>
      <c r="E44" s="215" t="s">
        <v>8</v>
      </c>
      <c r="F44" s="215" t="s">
        <v>108</v>
      </c>
      <c r="G44" s="216" t="s">
        <v>7</v>
      </c>
      <c r="H44" s="217">
        <v>175758000</v>
      </c>
    </row>
    <row r="45" spans="1:8" ht="15" x14ac:dyDescent="0.2">
      <c r="A45" s="295"/>
      <c r="B45" s="289"/>
      <c r="C45" s="289"/>
      <c r="D45" s="289"/>
      <c r="E45" s="215"/>
      <c r="F45" s="215"/>
      <c r="G45" s="215"/>
      <c r="H45" s="229"/>
    </row>
    <row r="46" spans="1:8" ht="45.75" customHeight="1" x14ac:dyDescent="0.2">
      <c r="A46" s="295"/>
      <c r="B46" s="289"/>
      <c r="C46" s="289"/>
      <c r="D46" s="289"/>
      <c r="E46" s="222" t="s">
        <v>6</v>
      </c>
      <c r="F46" s="222" t="s">
        <v>292</v>
      </c>
      <c r="G46" s="230" t="s">
        <v>5</v>
      </c>
      <c r="H46" s="223">
        <v>277357751</v>
      </c>
    </row>
    <row r="47" spans="1:8" ht="60" customHeight="1" x14ac:dyDescent="0.2">
      <c r="A47" s="295"/>
      <c r="B47" s="289"/>
      <c r="C47" s="289"/>
      <c r="D47" s="289"/>
      <c r="E47" s="315" t="s">
        <v>293</v>
      </c>
      <c r="F47" s="289" t="s">
        <v>111</v>
      </c>
      <c r="G47" s="290" t="s">
        <v>235</v>
      </c>
      <c r="H47" s="296">
        <v>44072751</v>
      </c>
    </row>
    <row r="48" spans="1:8" ht="15" customHeight="1" x14ac:dyDescent="0.2">
      <c r="A48" s="295"/>
      <c r="B48" s="289"/>
      <c r="C48" s="289"/>
      <c r="D48" s="289"/>
      <c r="E48" s="316"/>
      <c r="F48" s="289"/>
      <c r="G48" s="290"/>
      <c r="H48" s="296"/>
    </row>
    <row r="49" spans="1:8" ht="30" x14ac:dyDescent="0.2">
      <c r="A49" s="295"/>
      <c r="B49" s="289"/>
      <c r="C49" s="289"/>
      <c r="D49" s="289"/>
      <c r="E49" s="215" t="s">
        <v>4</v>
      </c>
      <c r="F49" s="215" t="s">
        <v>3</v>
      </c>
      <c r="G49" s="216" t="s">
        <v>253</v>
      </c>
      <c r="H49" s="217">
        <v>34410000</v>
      </c>
    </row>
    <row r="50" spans="1:8" ht="45" customHeight="1" x14ac:dyDescent="0.2">
      <c r="A50" s="295"/>
      <c r="B50" s="289"/>
      <c r="C50" s="289"/>
      <c r="D50" s="289"/>
      <c r="E50" s="315" t="s">
        <v>112</v>
      </c>
      <c r="F50" s="289" t="s">
        <v>113</v>
      </c>
      <c r="G50" s="290" t="s">
        <v>13</v>
      </c>
      <c r="H50" s="296">
        <v>198875000</v>
      </c>
    </row>
    <row r="51" spans="1:8" ht="15" customHeight="1" x14ac:dyDescent="0.2">
      <c r="A51" s="295"/>
      <c r="B51" s="289"/>
      <c r="C51" s="289"/>
      <c r="D51" s="289"/>
      <c r="E51" s="316"/>
      <c r="F51" s="289"/>
      <c r="G51" s="290"/>
      <c r="H51" s="296"/>
    </row>
    <row r="52" spans="1:8" ht="14.25" x14ac:dyDescent="0.2">
      <c r="A52" s="297" t="s">
        <v>2</v>
      </c>
      <c r="B52" s="298"/>
      <c r="C52" s="298"/>
      <c r="D52" s="298"/>
      <c r="E52" s="298"/>
      <c r="F52" s="298"/>
      <c r="G52" s="298"/>
      <c r="H52" s="231">
        <v>5746733367</v>
      </c>
    </row>
    <row r="53" spans="1:8" ht="15" x14ac:dyDescent="0.2">
      <c r="A53" s="232"/>
      <c r="B53" s="215"/>
      <c r="C53" s="215"/>
      <c r="D53" s="215"/>
      <c r="E53" s="215"/>
      <c r="F53" s="215"/>
      <c r="G53" s="215"/>
      <c r="H53" s="229"/>
    </row>
    <row r="54" spans="1:8" ht="71.25" x14ac:dyDescent="0.2">
      <c r="A54" s="210" t="s">
        <v>24</v>
      </c>
      <c r="B54" s="211" t="s">
        <v>299</v>
      </c>
      <c r="C54" s="244" t="s">
        <v>304</v>
      </c>
      <c r="D54" s="213" t="s">
        <v>301</v>
      </c>
      <c r="E54" s="211" t="s">
        <v>47</v>
      </c>
      <c r="F54" s="211" t="s">
        <v>48</v>
      </c>
      <c r="G54" s="212">
        <v>0.71</v>
      </c>
      <c r="H54" s="214">
        <v>450500000</v>
      </c>
    </row>
    <row r="55" spans="1:8" ht="57" x14ac:dyDescent="0.2">
      <c r="A55" s="295"/>
      <c r="B55" s="289"/>
      <c r="C55" s="289"/>
      <c r="D55" s="289"/>
      <c r="E55" s="222" t="s">
        <v>49</v>
      </c>
      <c r="F55" s="222" t="s">
        <v>298</v>
      </c>
      <c r="G55" s="230" t="s">
        <v>57</v>
      </c>
      <c r="H55" s="223">
        <v>450500000</v>
      </c>
    </row>
    <row r="56" spans="1:8" ht="75.75" customHeight="1" x14ac:dyDescent="0.2">
      <c r="A56" s="295"/>
      <c r="B56" s="289"/>
      <c r="C56" s="289"/>
      <c r="D56" s="289"/>
      <c r="E56" s="215" t="s">
        <v>50</v>
      </c>
      <c r="F56" s="215" t="s">
        <v>53</v>
      </c>
      <c r="G56" s="216" t="s">
        <v>278</v>
      </c>
      <c r="H56" s="233" t="s">
        <v>279</v>
      </c>
    </row>
    <row r="57" spans="1:8" ht="56.25" customHeight="1" x14ac:dyDescent="0.2">
      <c r="A57" s="295"/>
      <c r="B57" s="289"/>
      <c r="C57" s="289"/>
      <c r="D57" s="289"/>
      <c r="E57" s="215" t="s">
        <v>51</v>
      </c>
      <c r="F57" s="215" t="s">
        <v>54</v>
      </c>
      <c r="G57" s="216" t="s">
        <v>59</v>
      </c>
      <c r="H57" s="217">
        <v>372955000</v>
      </c>
    </row>
    <row r="58" spans="1:8" ht="45" x14ac:dyDescent="0.2">
      <c r="A58" s="295"/>
      <c r="B58" s="289"/>
      <c r="C58" s="289"/>
      <c r="D58" s="289"/>
      <c r="E58" s="215" t="s">
        <v>52</v>
      </c>
      <c r="F58" s="215" t="s">
        <v>55</v>
      </c>
      <c r="G58" s="216" t="s">
        <v>280</v>
      </c>
      <c r="H58" s="217">
        <v>77545000</v>
      </c>
    </row>
    <row r="59" spans="1:8" ht="42.75" customHeight="1" x14ac:dyDescent="0.2">
      <c r="A59" s="295"/>
      <c r="B59" s="289"/>
      <c r="C59" s="289"/>
      <c r="D59" s="289"/>
      <c r="E59" s="317" t="s">
        <v>114</v>
      </c>
      <c r="F59" s="300" t="s">
        <v>281</v>
      </c>
      <c r="G59" s="301" t="s">
        <v>305</v>
      </c>
      <c r="H59" s="299">
        <v>156834012</v>
      </c>
    </row>
    <row r="60" spans="1:8" ht="14.25" customHeight="1" x14ac:dyDescent="0.2">
      <c r="A60" s="295"/>
      <c r="B60" s="289"/>
      <c r="C60" s="289"/>
      <c r="D60" s="289"/>
      <c r="E60" s="318"/>
      <c r="F60" s="300"/>
      <c r="G60" s="301"/>
      <c r="H60" s="299"/>
    </row>
    <row r="61" spans="1:8" ht="71.25" customHeight="1" x14ac:dyDescent="0.2">
      <c r="A61" s="295"/>
      <c r="B61" s="289"/>
      <c r="C61" s="289"/>
      <c r="D61" s="289"/>
      <c r="E61" s="319" t="s">
        <v>116</v>
      </c>
      <c r="F61" s="294" t="s">
        <v>146</v>
      </c>
      <c r="G61" s="291" t="s">
        <v>243</v>
      </c>
      <c r="H61" s="321">
        <v>129334012</v>
      </c>
    </row>
    <row r="62" spans="1:8" ht="14.25" customHeight="1" x14ac:dyDescent="0.2">
      <c r="A62" s="295"/>
      <c r="B62" s="289"/>
      <c r="C62" s="289"/>
      <c r="D62" s="289"/>
      <c r="E62" s="320"/>
      <c r="F62" s="294"/>
      <c r="G62" s="291"/>
      <c r="H62" s="321"/>
    </row>
    <row r="63" spans="1:8" ht="60" x14ac:dyDescent="0.2">
      <c r="A63" s="295"/>
      <c r="B63" s="289"/>
      <c r="C63" s="289"/>
      <c r="D63" s="289"/>
      <c r="E63" s="215" t="s">
        <v>294</v>
      </c>
      <c r="F63" s="215" t="s">
        <v>147</v>
      </c>
      <c r="G63" s="216" t="s">
        <v>243</v>
      </c>
      <c r="H63" s="217">
        <v>129334012</v>
      </c>
    </row>
    <row r="64" spans="1:8" ht="28.5" x14ac:dyDescent="0.2">
      <c r="A64" s="295"/>
      <c r="B64" s="289"/>
      <c r="C64" s="289"/>
      <c r="D64" s="289"/>
      <c r="E64" s="222" t="s">
        <v>119</v>
      </c>
      <c r="F64" s="222" t="s">
        <v>148</v>
      </c>
      <c r="G64" s="230" t="s">
        <v>247</v>
      </c>
      <c r="H64" s="223">
        <v>27500000</v>
      </c>
    </row>
    <row r="65" spans="1:8" ht="30" x14ac:dyDescent="0.2">
      <c r="A65" s="295"/>
      <c r="B65" s="289"/>
      <c r="C65" s="289"/>
      <c r="D65" s="289"/>
      <c r="E65" s="215" t="s">
        <v>123</v>
      </c>
      <c r="F65" s="215" t="s">
        <v>149</v>
      </c>
      <c r="G65" s="216" t="s">
        <v>247</v>
      </c>
      <c r="H65" s="217">
        <v>27500000</v>
      </c>
    </row>
    <row r="66" spans="1:8" ht="15" x14ac:dyDescent="0.2">
      <c r="A66" s="295"/>
      <c r="B66" s="289"/>
      <c r="C66" s="289"/>
      <c r="D66" s="289"/>
      <c r="E66" s="215"/>
      <c r="F66" s="215"/>
      <c r="G66" s="216"/>
      <c r="H66" s="217"/>
    </row>
    <row r="67" spans="1:8" ht="28.5" x14ac:dyDescent="0.2">
      <c r="A67" s="295"/>
      <c r="B67" s="289"/>
      <c r="C67" s="289"/>
      <c r="D67" s="289"/>
      <c r="E67" s="211" t="s">
        <v>125</v>
      </c>
      <c r="F67" s="211" t="s">
        <v>282</v>
      </c>
      <c r="G67" s="212">
        <v>0.9</v>
      </c>
      <c r="H67" s="214">
        <v>229931321</v>
      </c>
    </row>
    <row r="68" spans="1:8" ht="57" x14ac:dyDescent="0.2">
      <c r="A68" s="295"/>
      <c r="B68" s="289"/>
      <c r="C68" s="289"/>
      <c r="D68" s="289"/>
      <c r="E68" s="222" t="s">
        <v>295</v>
      </c>
      <c r="F68" s="222" t="s">
        <v>151</v>
      </c>
      <c r="G68" s="230" t="s">
        <v>255</v>
      </c>
      <c r="H68" s="223">
        <v>229931321</v>
      </c>
    </row>
    <row r="69" spans="1:8" ht="45" x14ac:dyDescent="0.2">
      <c r="A69" s="295"/>
      <c r="B69" s="289"/>
      <c r="C69" s="289"/>
      <c r="D69" s="289"/>
      <c r="E69" s="215" t="s">
        <v>132</v>
      </c>
      <c r="F69" s="215" t="s">
        <v>152</v>
      </c>
      <c r="G69" s="216" t="s">
        <v>247</v>
      </c>
      <c r="H69" s="217">
        <v>229931321</v>
      </c>
    </row>
    <row r="70" spans="1:8" x14ac:dyDescent="0.2">
      <c r="A70" s="295"/>
      <c r="B70" s="289"/>
      <c r="C70" s="289"/>
      <c r="D70" s="289"/>
      <c r="E70" s="227"/>
      <c r="F70" s="227"/>
      <c r="G70" s="227"/>
      <c r="H70" s="228"/>
    </row>
    <row r="71" spans="1:8" ht="57" x14ac:dyDescent="0.2">
      <c r="A71" s="295"/>
      <c r="B71" s="289"/>
      <c r="C71" s="289"/>
      <c r="D71" s="289"/>
      <c r="E71" s="211" t="s">
        <v>162</v>
      </c>
      <c r="F71" s="211" t="s">
        <v>158</v>
      </c>
      <c r="G71" s="212">
        <v>0.6</v>
      </c>
      <c r="H71" s="214">
        <v>44540000</v>
      </c>
    </row>
    <row r="72" spans="1:8" ht="57" x14ac:dyDescent="0.2">
      <c r="A72" s="295"/>
      <c r="B72" s="289"/>
      <c r="C72" s="289"/>
      <c r="D72" s="289"/>
      <c r="E72" s="222" t="s">
        <v>163</v>
      </c>
      <c r="F72" s="222" t="s">
        <v>159</v>
      </c>
      <c r="G72" s="230" t="s">
        <v>160</v>
      </c>
      <c r="H72" s="223">
        <v>44540000</v>
      </c>
    </row>
    <row r="73" spans="1:8" ht="90" x14ac:dyDescent="0.2">
      <c r="A73" s="295"/>
      <c r="B73" s="289"/>
      <c r="C73" s="289"/>
      <c r="D73" s="289"/>
      <c r="E73" s="215" t="s">
        <v>164</v>
      </c>
      <c r="F73" s="215" t="s">
        <v>260</v>
      </c>
      <c r="G73" s="216" t="s">
        <v>161</v>
      </c>
      <c r="H73" s="217">
        <v>44540000</v>
      </c>
    </row>
    <row r="74" spans="1:8" ht="15" x14ac:dyDescent="0.2">
      <c r="A74" s="232"/>
      <c r="B74" s="215"/>
      <c r="C74" s="215"/>
      <c r="D74" s="215"/>
      <c r="E74" s="215"/>
      <c r="F74" s="215"/>
      <c r="G74" s="215"/>
      <c r="H74" s="229"/>
    </row>
    <row r="75" spans="1:8" ht="42.75" customHeight="1" x14ac:dyDescent="0.2">
      <c r="A75" s="307" t="s">
        <v>1</v>
      </c>
      <c r="B75" s="310" t="s">
        <v>302</v>
      </c>
      <c r="C75" s="310" t="s">
        <v>303</v>
      </c>
      <c r="D75" s="301">
        <v>0.84</v>
      </c>
      <c r="E75" s="308" t="s">
        <v>135</v>
      </c>
      <c r="F75" s="308" t="s">
        <v>153</v>
      </c>
      <c r="G75" s="301">
        <v>0.98</v>
      </c>
      <c r="H75" s="299">
        <v>130481300</v>
      </c>
    </row>
    <row r="76" spans="1:8" ht="27" customHeight="1" x14ac:dyDescent="0.2">
      <c r="A76" s="307"/>
      <c r="B76" s="311"/>
      <c r="C76" s="311"/>
      <c r="D76" s="301"/>
      <c r="E76" s="308"/>
      <c r="F76" s="308"/>
      <c r="G76" s="301"/>
      <c r="H76" s="299"/>
    </row>
    <row r="77" spans="1:8" ht="85.5" x14ac:dyDescent="0.2">
      <c r="A77" s="295"/>
      <c r="B77" s="289"/>
      <c r="C77" s="289"/>
      <c r="D77" s="289"/>
      <c r="E77" s="222" t="s">
        <v>297</v>
      </c>
      <c r="F77" s="222" t="s">
        <v>283</v>
      </c>
      <c r="G77" s="230" t="s">
        <v>256</v>
      </c>
      <c r="H77" s="223">
        <v>130481300</v>
      </c>
    </row>
    <row r="78" spans="1:8" ht="75" x14ac:dyDescent="0.2">
      <c r="A78" s="295"/>
      <c r="B78" s="289"/>
      <c r="C78" s="289"/>
      <c r="D78" s="289"/>
      <c r="E78" s="215" t="s">
        <v>296</v>
      </c>
      <c r="F78" s="215" t="s">
        <v>284</v>
      </c>
      <c r="G78" s="216" t="s">
        <v>285</v>
      </c>
      <c r="H78" s="217">
        <v>52620800</v>
      </c>
    </row>
    <row r="79" spans="1:8" ht="69" customHeight="1" x14ac:dyDescent="0.2">
      <c r="A79" s="295"/>
      <c r="B79" s="289"/>
      <c r="C79" s="289"/>
      <c r="D79" s="289"/>
      <c r="E79" s="215" t="s">
        <v>286</v>
      </c>
      <c r="F79" s="215" t="s">
        <v>156</v>
      </c>
      <c r="G79" s="216" t="s">
        <v>287</v>
      </c>
      <c r="H79" s="217">
        <v>69471000</v>
      </c>
    </row>
    <row r="80" spans="1:8" ht="69.75" customHeight="1" x14ac:dyDescent="0.2">
      <c r="A80" s="295"/>
      <c r="B80" s="289"/>
      <c r="C80" s="289"/>
      <c r="D80" s="289"/>
      <c r="E80" s="215" t="s">
        <v>288</v>
      </c>
      <c r="F80" s="215" t="s">
        <v>157</v>
      </c>
      <c r="G80" s="216" t="s">
        <v>259</v>
      </c>
      <c r="H80" s="217">
        <v>8389500</v>
      </c>
    </row>
    <row r="81" spans="1:8" ht="15" thickBot="1" x14ac:dyDescent="0.25">
      <c r="A81" s="302" t="s">
        <v>0</v>
      </c>
      <c r="B81" s="303"/>
      <c r="C81" s="303"/>
      <c r="D81" s="303"/>
      <c r="E81" s="303"/>
      <c r="F81" s="303"/>
      <c r="G81" s="303"/>
      <c r="H81" s="234">
        <v>6759020000</v>
      </c>
    </row>
    <row r="82" spans="1:8" ht="13.5" thickTop="1" x14ac:dyDescent="0.2"/>
    <row r="85" spans="1:8" ht="15.75" x14ac:dyDescent="0.2">
      <c r="F85" s="205" t="s">
        <v>290</v>
      </c>
      <c r="G85" s="208"/>
      <c r="H85" s="207"/>
    </row>
    <row r="86" spans="1:8" ht="12.75" customHeight="1" x14ac:dyDescent="0.2">
      <c r="F86" s="205" t="s">
        <v>180</v>
      </c>
      <c r="G86" s="208"/>
      <c r="H86" s="207"/>
    </row>
    <row r="87" spans="1:8" ht="12.75" customHeight="1" x14ac:dyDescent="0.2">
      <c r="F87" s="205" t="s">
        <v>181</v>
      </c>
      <c r="G87" s="208"/>
      <c r="H87" s="207"/>
    </row>
    <row r="88" spans="1:8" x14ac:dyDescent="0.2">
      <c r="F88" s="207"/>
      <c r="G88" s="207"/>
      <c r="H88" s="207"/>
    </row>
    <row r="89" spans="1:8" x14ac:dyDescent="0.2">
      <c r="F89" s="207"/>
      <c r="G89" s="207"/>
      <c r="H89" s="207"/>
    </row>
    <row r="90" spans="1:8" ht="15.75" x14ac:dyDescent="0.2">
      <c r="F90" s="205"/>
      <c r="G90" s="207"/>
      <c r="H90" s="207"/>
    </row>
    <row r="91" spans="1:8" ht="15.75" x14ac:dyDescent="0.2">
      <c r="F91" s="205"/>
      <c r="G91" s="207"/>
      <c r="H91" s="207"/>
    </row>
    <row r="92" spans="1:8" ht="15.75" x14ac:dyDescent="0.2">
      <c r="F92" s="205" t="s">
        <v>289</v>
      </c>
      <c r="G92" s="207"/>
      <c r="H92" s="207"/>
    </row>
    <row r="93" spans="1:8" x14ac:dyDescent="0.2">
      <c r="F93" s="209" t="s">
        <v>183</v>
      </c>
      <c r="G93" s="207"/>
      <c r="H93" s="207"/>
    </row>
    <row r="94" spans="1:8" x14ac:dyDescent="0.2">
      <c r="F94" s="207"/>
      <c r="G94" s="207"/>
      <c r="H94" s="207"/>
    </row>
  </sheetData>
  <mergeCells count="92">
    <mergeCell ref="A1:H1"/>
    <mergeCell ref="B75:B76"/>
    <mergeCell ref="C75:C76"/>
    <mergeCell ref="E30:E31"/>
    <mergeCell ref="E35:E36"/>
    <mergeCell ref="E47:E48"/>
    <mergeCell ref="E50:E51"/>
    <mergeCell ref="E59:E60"/>
    <mergeCell ref="E61:E62"/>
    <mergeCell ref="G75:G76"/>
    <mergeCell ref="H75:H76"/>
    <mergeCell ref="A71:A73"/>
    <mergeCell ref="B71:B73"/>
    <mergeCell ref="C71:C73"/>
    <mergeCell ref="D71:D73"/>
    <mergeCell ref="H61:H62"/>
    <mergeCell ref="A81:G81"/>
    <mergeCell ref="A3:B3"/>
    <mergeCell ref="E8:E9"/>
    <mergeCell ref="E20:E21"/>
    <mergeCell ref="A79:A80"/>
    <mergeCell ref="B79:B80"/>
    <mergeCell ref="C79:C80"/>
    <mergeCell ref="D79:D80"/>
    <mergeCell ref="A77:A78"/>
    <mergeCell ref="B77:B78"/>
    <mergeCell ref="C77:C78"/>
    <mergeCell ref="D77:D78"/>
    <mergeCell ref="A75:A76"/>
    <mergeCell ref="D75:D76"/>
    <mergeCell ref="E75:E76"/>
    <mergeCell ref="F75:F76"/>
    <mergeCell ref="G61:G62"/>
    <mergeCell ref="A59:A60"/>
    <mergeCell ref="B59:B60"/>
    <mergeCell ref="C59:C60"/>
    <mergeCell ref="D59:D60"/>
    <mergeCell ref="F59:F60"/>
    <mergeCell ref="G59:G60"/>
    <mergeCell ref="A61:A70"/>
    <mergeCell ref="B61:B70"/>
    <mergeCell ref="C61:C70"/>
    <mergeCell ref="D61:D70"/>
    <mergeCell ref="F61:F62"/>
    <mergeCell ref="H59:H60"/>
    <mergeCell ref="A55:A58"/>
    <mergeCell ref="B55:B58"/>
    <mergeCell ref="C55:C58"/>
    <mergeCell ref="D55:D58"/>
    <mergeCell ref="G50:G51"/>
    <mergeCell ref="H50:H51"/>
    <mergeCell ref="A52:G52"/>
    <mergeCell ref="A46:A51"/>
    <mergeCell ref="B46:B51"/>
    <mergeCell ref="C46:C51"/>
    <mergeCell ref="D46:D51"/>
    <mergeCell ref="F47:F48"/>
    <mergeCell ref="G47:G48"/>
    <mergeCell ref="H47:H48"/>
    <mergeCell ref="F50:F51"/>
    <mergeCell ref="G30:G31"/>
    <mergeCell ref="H30:H31"/>
    <mergeCell ref="F35:F36"/>
    <mergeCell ref="G35:G36"/>
    <mergeCell ref="H35:H36"/>
    <mergeCell ref="A43:A45"/>
    <mergeCell ref="B43:B45"/>
    <mergeCell ref="C43:C45"/>
    <mergeCell ref="D43:D45"/>
    <mergeCell ref="H20:H21"/>
    <mergeCell ref="A22:A27"/>
    <mergeCell ref="B22:B27"/>
    <mergeCell ref="C22:C27"/>
    <mergeCell ref="D22:D27"/>
    <mergeCell ref="A28:A42"/>
    <mergeCell ref="B28:B42"/>
    <mergeCell ref="C28:C42"/>
    <mergeCell ref="D28:D42"/>
    <mergeCell ref="F30:F31"/>
    <mergeCell ref="A15:A21"/>
    <mergeCell ref="B15:B21"/>
    <mergeCell ref="A8:A14"/>
    <mergeCell ref="B8:B14"/>
    <mergeCell ref="C8:C14"/>
    <mergeCell ref="D8:D14"/>
    <mergeCell ref="F8:F9"/>
    <mergeCell ref="H8:H9"/>
    <mergeCell ref="C15:C21"/>
    <mergeCell ref="D15:D21"/>
    <mergeCell ref="F20:F21"/>
    <mergeCell ref="G20:G21"/>
    <mergeCell ref="G8:G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1"/>
  <sheetViews>
    <sheetView tabSelected="1" workbookViewId="0">
      <selection activeCell="B4" sqref="B4"/>
    </sheetView>
  </sheetViews>
  <sheetFormatPr defaultRowHeight="12.75" x14ac:dyDescent="0.2"/>
  <cols>
    <col min="1" max="1" width="6.85546875" customWidth="1"/>
    <col min="2" max="2" width="25.28515625" customWidth="1"/>
    <col min="3" max="3" width="19.7109375" customWidth="1"/>
    <col min="4" max="4" width="16.42578125" customWidth="1"/>
    <col min="5" max="5" width="32" customWidth="1"/>
    <col min="6" max="6" width="40.140625" customWidth="1"/>
    <col min="7" max="7" width="13.42578125" customWidth="1"/>
    <col min="8" max="8" width="16.7109375" customWidth="1"/>
  </cols>
  <sheetData>
    <row r="1" spans="1:8" ht="15.75" x14ac:dyDescent="0.2">
      <c r="A1" s="309" t="s">
        <v>306</v>
      </c>
      <c r="B1" s="309"/>
      <c r="C1" s="309"/>
      <c r="D1" s="309"/>
      <c r="E1" s="309"/>
      <c r="F1" s="309"/>
      <c r="G1" s="309"/>
      <c r="H1" s="309"/>
    </row>
    <row r="3" spans="1:8" ht="24" customHeight="1" x14ac:dyDescent="0.2">
      <c r="A3" s="304" t="s">
        <v>41</v>
      </c>
      <c r="B3" s="304"/>
      <c r="C3" s="206" t="s">
        <v>43</v>
      </c>
    </row>
    <row r="4" spans="1:8" ht="13.5" thickBot="1" x14ac:dyDescent="0.25"/>
    <row r="5" spans="1:8" ht="18.75" customHeight="1" thickTop="1" thickBot="1" x14ac:dyDescent="0.25">
      <c r="A5" s="236" t="s">
        <v>40</v>
      </c>
      <c r="B5" s="237" t="s">
        <v>39</v>
      </c>
      <c r="C5" s="238" t="s">
        <v>262</v>
      </c>
      <c r="D5" s="236" t="s">
        <v>36</v>
      </c>
      <c r="E5" s="238" t="s">
        <v>165</v>
      </c>
      <c r="F5" s="238" t="s">
        <v>37</v>
      </c>
      <c r="G5" s="238" t="s">
        <v>36</v>
      </c>
      <c r="H5" s="239" t="s">
        <v>35</v>
      </c>
    </row>
    <row r="6" spans="1:8" ht="13.5" thickTop="1" x14ac:dyDescent="0.2">
      <c r="A6" s="242">
        <v>1</v>
      </c>
      <c r="B6" s="235">
        <v>2</v>
      </c>
      <c r="C6" s="235">
        <v>3</v>
      </c>
      <c r="D6" s="235">
        <v>4</v>
      </c>
      <c r="E6" s="235">
        <v>5</v>
      </c>
      <c r="F6" s="235">
        <v>6</v>
      </c>
      <c r="G6" s="235">
        <v>7</v>
      </c>
      <c r="H6" s="243">
        <v>8</v>
      </c>
    </row>
    <row r="7" spans="1:8" ht="57" x14ac:dyDescent="0.2">
      <c r="A7" s="210" t="s">
        <v>34</v>
      </c>
      <c r="B7" s="211" t="s">
        <v>23</v>
      </c>
      <c r="C7" s="211" t="s">
        <v>22</v>
      </c>
      <c r="D7" s="212">
        <v>0.85</v>
      </c>
      <c r="E7" s="211" t="s">
        <v>21</v>
      </c>
      <c r="F7" s="240" t="s">
        <v>168</v>
      </c>
      <c r="G7" s="212">
        <v>1</v>
      </c>
      <c r="H7" s="214">
        <f>SUM(H8+H18+H25+H29+H33+H43+H48+H53)</f>
        <v>9414774050</v>
      </c>
    </row>
    <row r="8" spans="1:8" ht="28.5" customHeight="1" x14ac:dyDescent="0.2">
      <c r="A8" s="292"/>
      <c r="B8" s="293"/>
      <c r="C8" s="293"/>
      <c r="D8" s="293"/>
      <c r="E8" s="305" t="s">
        <v>263</v>
      </c>
      <c r="F8" s="294" t="s">
        <v>32</v>
      </c>
      <c r="G8" s="291" t="s">
        <v>309</v>
      </c>
      <c r="H8" s="288">
        <f>SUM(H10:H16)</f>
        <v>63025398</v>
      </c>
    </row>
    <row r="9" spans="1:8" x14ac:dyDescent="0.2">
      <c r="A9" s="292"/>
      <c r="B9" s="293"/>
      <c r="C9" s="293"/>
      <c r="D9" s="293"/>
      <c r="E9" s="305"/>
      <c r="F9" s="294"/>
      <c r="G9" s="291"/>
      <c r="H9" s="288"/>
    </row>
    <row r="10" spans="1:8" ht="30" x14ac:dyDescent="0.2">
      <c r="A10" s="292"/>
      <c r="B10" s="293"/>
      <c r="C10" s="293"/>
      <c r="D10" s="293"/>
      <c r="E10" s="215" t="s">
        <v>31</v>
      </c>
      <c r="F10" s="215" t="s">
        <v>264</v>
      </c>
      <c r="G10" s="216" t="s">
        <v>243</v>
      </c>
      <c r="H10" s="217">
        <v>12761898</v>
      </c>
    </row>
    <row r="11" spans="1:8" ht="53.25" customHeight="1" x14ac:dyDescent="0.2">
      <c r="A11" s="292"/>
      <c r="B11" s="293"/>
      <c r="C11" s="293"/>
      <c r="D11" s="293"/>
      <c r="E11" s="215" t="s">
        <v>62</v>
      </c>
      <c r="F11" s="215" t="s">
        <v>170</v>
      </c>
      <c r="G11" s="218" t="s">
        <v>207</v>
      </c>
      <c r="H11" s="217">
        <v>5072400</v>
      </c>
    </row>
    <row r="12" spans="1:8" ht="54" customHeight="1" x14ac:dyDescent="0.2">
      <c r="A12" s="292"/>
      <c r="B12" s="293"/>
      <c r="C12" s="293"/>
      <c r="D12" s="293"/>
      <c r="E12" s="241" t="s">
        <v>265</v>
      </c>
      <c r="F12" s="215" t="s">
        <v>171</v>
      </c>
      <c r="G12" s="218" t="s">
        <v>207</v>
      </c>
      <c r="H12" s="217">
        <v>3864050</v>
      </c>
    </row>
    <row r="13" spans="1:8" ht="60.75" customHeight="1" x14ac:dyDescent="0.2">
      <c r="A13" s="292"/>
      <c r="B13" s="293"/>
      <c r="C13" s="293"/>
      <c r="D13" s="293"/>
      <c r="E13" s="215" t="s">
        <v>66</v>
      </c>
      <c r="F13" s="215" t="s">
        <v>172</v>
      </c>
      <c r="G13" s="218" t="s">
        <v>207</v>
      </c>
      <c r="H13" s="217">
        <v>2499850</v>
      </c>
    </row>
    <row r="14" spans="1:8" ht="56.25" customHeight="1" x14ac:dyDescent="0.2">
      <c r="A14" s="292"/>
      <c r="B14" s="293"/>
      <c r="C14" s="293"/>
      <c r="D14" s="293"/>
      <c r="E14" s="215" t="s">
        <v>68</v>
      </c>
      <c r="F14" s="215" t="s">
        <v>173</v>
      </c>
      <c r="G14" s="218" t="s">
        <v>207</v>
      </c>
      <c r="H14" s="217">
        <v>1799800</v>
      </c>
    </row>
    <row r="15" spans="1:8" ht="63.75" customHeight="1" x14ac:dyDescent="0.2">
      <c r="A15" s="295"/>
      <c r="B15" s="289"/>
      <c r="C15" s="289"/>
      <c r="D15" s="289"/>
      <c r="E15" s="215" t="s">
        <v>70</v>
      </c>
      <c r="F15" s="215" t="s">
        <v>30</v>
      </c>
      <c r="G15" s="218" t="s">
        <v>222</v>
      </c>
      <c r="H15" s="217">
        <v>35023350</v>
      </c>
    </row>
    <row r="16" spans="1:8" ht="33.75" customHeight="1" x14ac:dyDescent="0.2">
      <c r="A16" s="295"/>
      <c r="B16" s="289"/>
      <c r="C16" s="289"/>
      <c r="D16" s="289"/>
      <c r="E16" s="215" t="s">
        <v>72</v>
      </c>
      <c r="F16" s="215" t="s">
        <v>266</v>
      </c>
      <c r="G16" s="218" t="s">
        <v>161</v>
      </c>
      <c r="H16" s="217">
        <v>2004050</v>
      </c>
    </row>
    <row r="17" spans="1:8" x14ac:dyDescent="0.2">
      <c r="A17" s="295"/>
      <c r="B17" s="289"/>
      <c r="C17" s="289"/>
      <c r="D17" s="289"/>
      <c r="E17" s="220"/>
      <c r="F17" s="220"/>
      <c r="G17" s="220"/>
      <c r="H17" s="221"/>
    </row>
    <row r="18" spans="1:8" ht="30" x14ac:dyDescent="0.2">
      <c r="A18" s="295"/>
      <c r="B18" s="289"/>
      <c r="C18" s="289"/>
      <c r="D18" s="289"/>
      <c r="E18" s="222" t="s">
        <v>29</v>
      </c>
      <c r="F18" s="222" t="s">
        <v>28</v>
      </c>
      <c r="G18" s="216" t="s">
        <v>308</v>
      </c>
      <c r="H18" s="223">
        <f>SUM(H19:H23)</f>
        <v>5060551528</v>
      </c>
    </row>
    <row r="19" spans="1:8" ht="30" x14ac:dyDescent="0.2">
      <c r="A19" s="295"/>
      <c r="B19" s="289"/>
      <c r="C19" s="289"/>
      <c r="D19" s="289"/>
      <c r="E19" s="215" t="s">
        <v>75</v>
      </c>
      <c r="F19" s="215" t="s">
        <v>267</v>
      </c>
      <c r="G19" s="216" t="s">
        <v>245</v>
      </c>
      <c r="H19" s="224">
        <v>5001101028</v>
      </c>
    </row>
    <row r="20" spans="1:8" ht="45" customHeight="1" x14ac:dyDescent="0.2">
      <c r="A20" s="295"/>
      <c r="B20" s="289"/>
      <c r="C20" s="289"/>
      <c r="D20" s="289"/>
      <c r="E20" s="306" t="s">
        <v>268</v>
      </c>
      <c r="F20" s="289" t="s">
        <v>269</v>
      </c>
      <c r="G20" s="290" t="s">
        <v>308</v>
      </c>
      <c r="H20" s="296">
        <v>16899850</v>
      </c>
    </row>
    <row r="21" spans="1:8" x14ac:dyDescent="0.2">
      <c r="A21" s="295"/>
      <c r="B21" s="289"/>
      <c r="C21" s="289"/>
      <c r="D21" s="289"/>
      <c r="E21" s="306"/>
      <c r="F21" s="289"/>
      <c r="G21" s="290"/>
      <c r="H21" s="296"/>
    </row>
    <row r="22" spans="1:8" ht="63.75" customHeight="1" x14ac:dyDescent="0.2">
      <c r="A22" s="295"/>
      <c r="B22" s="289"/>
      <c r="C22" s="289"/>
      <c r="D22" s="289"/>
      <c r="E22" s="215" t="s">
        <v>27</v>
      </c>
      <c r="F22" s="215" t="s">
        <v>270</v>
      </c>
      <c r="G22" s="216" t="s">
        <v>247</v>
      </c>
      <c r="H22" s="217">
        <v>40431000</v>
      </c>
    </row>
    <row r="23" spans="1:8" ht="74.25" customHeight="1" x14ac:dyDescent="0.2">
      <c r="A23" s="295"/>
      <c r="B23" s="289"/>
      <c r="C23" s="289"/>
      <c r="D23" s="289"/>
      <c r="E23" s="215" t="s">
        <v>79</v>
      </c>
      <c r="F23" s="215" t="s">
        <v>271</v>
      </c>
      <c r="G23" s="216" t="s">
        <v>222</v>
      </c>
      <c r="H23" s="217">
        <v>2119650</v>
      </c>
    </row>
    <row r="24" spans="1:8" ht="21.75" customHeight="1" x14ac:dyDescent="0.2">
      <c r="A24" s="295"/>
      <c r="B24" s="289"/>
      <c r="C24" s="289"/>
      <c r="D24" s="289"/>
      <c r="E24" s="219"/>
      <c r="F24" s="219"/>
      <c r="G24" s="225"/>
      <c r="H24" s="226"/>
    </row>
    <row r="25" spans="1:8" ht="34.5" customHeight="1" x14ac:dyDescent="0.2">
      <c r="A25" s="295"/>
      <c r="B25" s="289"/>
      <c r="C25" s="289"/>
      <c r="D25" s="289"/>
      <c r="E25" s="253" t="s">
        <v>310</v>
      </c>
      <c r="F25" s="249" t="s">
        <v>316</v>
      </c>
      <c r="G25" s="230" t="s">
        <v>243</v>
      </c>
      <c r="H25" s="226">
        <f>SUM(H26:H27)</f>
        <v>1696150</v>
      </c>
    </row>
    <row r="26" spans="1:8" ht="48" customHeight="1" x14ac:dyDescent="0.25">
      <c r="A26" s="295"/>
      <c r="B26" s="289"/>
      <c r="C26" s="289"/>
      <c r="D26" s="289"/>
      <c r="E26" s="250" t="s">
        <v>311</v>
      </c>
      <c r="F26" s="251" t="s">
        <v>312</v>
      </c>
      <c r="G26" s="225" t="s">
        <v>243</v>
      </c>
      <c r="H26" s="226">
        <v>696150</v>
      </c>
    </row>
    <row r="27" spans="1:8" ht="36" customHeight="1" x14ac:dyDescent="0.2">
      <c r="A27" s="295"/>
      <c r="B27" s="289"/>
      <c r="C27" s="289"/>
      <c r="D27" s="289"/>
      <c r="E27" s="252" t="s">
        <v>313</v>
      </c>
      <c r="F27" s="252" t="s">
        <v>314</v>
      </c>
      <c r="G27" s="225" t="s">
        <v>315</v>
      </c>
      <c r="H27" s="226">
        <v>1000000</v>
      </c>
    </row>
    <row r="28" spans="1:8" ht="18.75" customHeight="1" x14ac:dyDescent="0.2">
      <c r="A28" s="295"/>
      <c r="B28" s="289"/>
      <c r="C28" s="289"/>
      <c r="D28" s="289"/>
      <c r="E28" s="227"/>
      <c r="F28" s="227"/>
      <c r="G28" s="227"/>
      <c r="H28" s="228"/>
    </row>
    <row r="29" spans="1:8" ht="31.5" x14ac:dyDescent="0.2">
      <c r="A29" s="295"/>
      <c r="B29" s="289"/>
      <c r="C29" s="289"/>
      <c r="D29" s="289"/>
      <c r="E29" s="222" t="s">
        <v>82</v>
      </c>
      <c r="F29" s="249" t="s">
        <v>317</v>
      </c>
      <c r="G29" s="216" t="s">
        <v>247</v>
      </c>
      <c r="H29" s="223">
        <f>SUM(H30:H31)</f>
        <v>133164000</v>
      </c>
    </row>
    <row r="30" spans="1:8" ht="46.5" customHeight="1" x14ac:dyDescent="0.2">
      <c r="A30" s="295"/>
      <c r="B30" s="289"/>
      <c r="C30" s="289"/>
      <c r="D30" s="289"/>
      <c r="E30" s="219" t="s">
        <v>84</v>
      </c>
      <c r="F30" s="252" t="s">
        <v>318</v>
      </c>
      <c r="G30" s="216" t="s">
        <v>320</v>
      </c>
      <c r="H30" s="217">
        <v>21900000</v>
      </c>
    </row>
    <row r="31" spans="1:8" ht="47.25" customHeight="1" x14ac:dyDescent="0.2">
      <c r="A31" s="295"/>
      <c r="B31" s="289"/>
      <c r="C31" s="289"/>
      <c r="D31" s="289"/>
      <c r="E31" s="219" t="s">
        <v>86</v>
      </c>
      <c r="F31" s="252" t="s">
        <v>319</v>
      </c>
      <c r="G31" s="216" t="s">
        <v>321</v>
      </c>
      <c r="H31" s="217">
        <v>111264000</v>
      </c>
    </row>
    <row r="32" spans="1:8" ht="15" x14ac:dyDescent="0.2">
      <c r="A32" s="295"/>
      <c r="B32" s="289"/>
      <c r="C32" s="289"/>
      <c r="D32" s="289"/>
      <c r="E32" s="215"/>
      <c r="F32" s="215"/>
      <c r="G32" s="215"/>
      <c r="H32" s="229"/>
    </row>
    <row r="33" spans="1:8" ht="31.5" x14ac:dyDescent="0.25">
      <c r="A33" s="295"/>
      <c r="B33" s="289"/>
      <c r="C33" s="289"/>
      <c r="D33" s="289"/>
      <c r="E33" s="222" t="s">
        <v>20</v>
      </c>
      <c r="F33" s="254" t="s">
        <v>322</v>
      </c>
      <c r="G33" s="230" t="s">
        <v>247</v>
      </c>
      <c r="H33" s="223">
        <f>SUM(H34:H41)</f>
        <v>344759251</v>
      </c>
    </row>
    <row r="34" spans="1:8" x14ac:dyDescent="0.2">
      <c r="A34" s="295"/>
      <c r="B34" s="289"/>
      <c r="C34" s="289"/>
      <c r="D34" s="289"/>
      <c r="E34" s="312" t="s">
        <v>274</v>
      </c>
      <c r="F34" s="289" t="s">
        <v>324</v>
      </c>
      <c r="G34" s="290" t="s">
        <v>329</v>
      </c>
      <c r="H34" s="296">
        <v>9618150</v>
      </c>
    </row>
    <row r="35" spans="1:8" x14ac:dyDescent="0.2">
      <c r="A35" s="295"/>
      <c r="B35" s="289"/>
      <c r="C35" s="289"/>
      <c r="D35" s="289"/>
      <c r="E35" s="323"/>
      <c r="F35" s="289"/>
      <c r="G35" s="290"/>
      <c r="H35" s="296"/>
    </row>
    <row r="36" spans="1:8" ht="30" x14ac:dyDescent="0.2">
      <c r="A36" s="295"/>
      <c r="B36" s="289"/>
      <c r="C36" s="289"/>
      <c r="D36" s="289"/>
      <c r="E36" s="219" t="s">
        <v>91</v>
      </c>
      <c r="F36" s="219" t="s">
        <v>325</v>
      </c>
      <c r="G36" s="225" t="s">
        <v>329</v>
      </c>
      <c r="H36" s="217">
        <v>83462680</v>
      </c>
    </row>
    <row r="37" spans="1:8" ht="30" customHeight="1" x14ac:dyDescent="0.25">
      <c r="A37" s="295"/>
      <c r="B37" s="289"/>
      <c r="C37" s="289"/>
      <c r="D37" s="289"/>
      <c r="E37" s="219" t="s">
        <v>18</v>
      </c>
      <c r="F37" s="255" t="s">
        <v>326</v>
      </c>
      <c r="G37" s="225" t="s">
        <v>329</v>
      </c>
      <c r="H37" s="217">
        <v>6176700</v>
      </c>
    </row>
    <row r="38" spans="1:8" ht="35.25" customHeight="1" x14ac:dyDescent="0.2">
      <c r="A38" s="295"/>
      <c r="B38" s="289"/>
      <c r="C38" s="289"/>
      <c r="D38" s="289"/>
      <c r="E38" s="219" t="s">
        <v>16</v>
      </c>
      <c r="F38" s="256" t="s">
        <v>327</v>
      </c>
      <c r="G38" s="225" t="s">
        <v>330</v>
      </c>
      <c r="H38" s="217">
        <v>55568971</v>
      </c>
    </row>
    <row r="39" spans="1:8" ht="31.5" customHeight="1" x14ac:dyDescent="0.2">
      <c r="A39" s="295"/>
      <c r="B39" s="289"/>
      <c r="C39" s="289"/>
      <c r="D39" s="289"/>
      <c r="E39" s="312" t="s">
        <v>291</v>
      </c>
      <c r="F39" s="289" t="s">
        <v>323</v>
      </c>
      <c r="G39" s="290" t="s">
        <v>331</v>
      </c>
      <c r="H39" s="296">
        <v>188933000</v>
      </c>
    </row>
    <row r="40" spans="1:8" ht="5.25" customHeight="1" x14ac:dyDescent="0.2">
      <c r="A40" s="295"/>
      <c r="B40" s="289"/>
      <c r="C40" s="289"/>
      <c r="D40" s="289"/>
      <c r="E40" s="324"/>
      <c r="F40" s="289"/>
      <c r="G40" s="290"/>
      <c r="H40" s="296"/>
    </row>
    <row r="41" spans="1:8" ht="28.5" customHeight="1" x14ac:dyDescent="0.25">
      <c r="A41" s="295"/>
      <c r="B41" s="289"/>
      <c r="C41" s="289"/>
      <c r="D41" s="289"/>
      <c r="E41" s="246" t="s">
        <v>328</v>
      </c>
      <c r="F41" s="247" t="s">
        <v>328</v>
      </c>
      <c r="G41" s="225" t="s">
        <v>160</v>
      </c>
      <c r="H41" s="226">
        <v>999750</v>
      </c>
    </row>
    <row r="42" spans="1:8" ht="13.5" thickBot="1" x14ac:dyDescent="0.25">
      <c r="A42" s="295"/>
      <c r="B42" s="289"/>
      <c r="C42" s="289"/>
      <c r="D42" s="289"/>
      <c r="E42" s="227"/>
      <c r="F42" s="227"/>
      <c r="G42" s="227"/>
      <c r="H42" s="228"/>
    </row>
    <row r="43" spans="1:8" ht="56.25" customHeight="1" x14ac:dyDescent="0.2">
      <c r="A43" s="295"/>
      <c r="B43" s="289"/>
      <c r="C43" s="289"/>
      <c r="D43" s="289"/>
      <c r="E43" s="222" t="s">
        <v>99</v>
      </c>
      <c r="F43" s="257" t="s">
        <v>332</v>
      </c>
      <c r="G43" s="230" t="s">
        <v>243</v>
      </c>
      <c r="H43" s="223">
        <f>SUM(H44:H46)</f>
        <v>324332232</v>
      </c>
    </row>
    <row r="44" spans="1:8" ht="24" customHeight="1" x14ac:dyDescent="0.2">
      <c r="A44" s="295"/>
      <c r="B44" s="289"/>
      <c r="C44" s="289"/>
      <c r="D44" s="322"/>
      <c r="E44" s="258" t="s">
        <v>12</v>
      </c>
      <c r="F44" s="258" t="s">
        <v>335</v>
      </c>
      <c r="G44" s="225" t="s">
        <v>336</v>
      </c>
      <c r="H44" s="226">
        <v>104861922</v>
      </c>
    </row>
    <row r="45" spans="1:8" ht="31.5" x14ac:dyDescent="0.2">
      <c r="A45" s="295"/>
      <c r="B45" s="289"/>
      <c r="C45" s="289"/>
      <c r="D45" s="322"/>
      <c r="E45" s="219" t="s">
        <v>102</v>
      </c>
      <c r="F45" s="252" t="s">
        <v>333</v>
      </c>
      <c r="G45" s="225" t="s">
        <v>334</v>
      </c>
      <c r="H45" s="226">
        <v>207199260</v>
      </c>
    </row>
    <row r="46" spans="1:8" ht="48.75" customHeight="1" x14ac:dyDescent="0.2">
      <c r="A46" s="295"/>
      <c r="B46" s="289"/>
      <c r="C46" s="289"/>
      <c r="D46" s="322"/>
      <c r="E46" s="261" t="s">
        <v>337</v>
      </c>
      <c r="F46" s="252" t="s">
        <v>338</v>
      </c>
      <c r="G46" s="225" t="s">
        <v>339</v>
      </c>
      <c r="H46" s="226">
        <v>12271050</v>
      </c>
    </row>
    <row r="47" spans="1:8" x14ac:dyDescent="0.2">
      <c r="A47" s="295"/>
      <c r="B47" s="289"/>
      <c r="C47" s="289"/>
      <c r="D47" s="289"/>
      <c r="E47" s="259"/>
      <c r="F47" s="259"/>
      <c r="G47" s="259"/>
      <c r="H47" s="260"/>
    </row>
    <row r="48" spans="1:8" ht="54" customHeight="1" x14ac:dyDescent="0.2">
      <c r="A48" s="295"/>
      <c r="B48" s="289"/>
      <c r="C48" s="289"/>
      <c r="D48" s="289"/>
      <c r="E48" s="263" t="s">
        <v>11</v>
      </c>
      <c r="F48" s="262" t="s">
        <v>340</v>
      </c>
      <c r="G48" s="264" t="s">
        <v>247</v>
      </c>
      <c r="H48" s="265">
        <f>SUM(H49:H51)</f>
        <v>405932016</v>
      </c>
    </row>
    <row r="49" spans="1:8" ht="31.5" x14ac:dyDescent="0.2">
      <c r="A49" s="295"/>
      <c r="B49" s="289"/>
      <c r="C49" s="289"/>
      <c r="D49" s="289"/>
      <c r="E49" s="219" t="s">
        <v>105</v>
      </c>
      <c r="F49" s="261" t="s">
        <v>341</v>
      </c>
      <c r="G49" s="225" t="s">
        <v>344</v>
      </c>
      <c r="H49" s="226">
        <v>500000</v>
      </c>
    </row>
    <row r="50" spans="1:8" ht="48" customHeight="1" x14ac:dyDescent="0.2">
      <c r="A50" s="295"/>
      <c r="B50" s="289"/>
      <c r="C50" s="289"/>
      <c r="D50" s="289"/>
      <c r="E50" s="219" t="s">
        <v>9</v>
      </c>
      <c r="F50" s="261" t="s">
        <v>342</v>
      </c>
      <c r="G50" s="225" t="s">
        <v>7</v>
      </c>
      <c r="H50" s="226">
        <v>229464016</v>
      </c>
    </row>
    <row r="51" spans="1:8" ht="45.75" customHeight="1" x14ac:dyDescent="0.2">
      <c r="A51" s="295"/>
      <c r="B51" s="289"/>
      <c r="C51" s="289"/>
      <c r="D51" s="289"/>
      <c r="E51" s="219" t="s">
        <v>8</v>
      </c>
      <c r="F51" s="261" t="s">
        <v>343</v>
      </c>
      <c r="G51" s="225" t="s">
        <v>7</v>
      </c>
      <c r="H51" s="226">
        <v>175968000</v>
      </c>
    </row>
    <row r="52" spans="1:8" ht="21.75" customHeight="1" x14ac:dyDescent="0.2">
      <c r="A52" s="295"/>
      <c r="B52" s="289"/>
      <c r="C52" s="289"/>
      <c r="D52" s="289"/>
      <c r="E52" s="266"/>
      <c r="F52" s="266"/>
      <c r="G52" s="266"/>
      <c r="H52" s="267"/>
    </row>
    <row r="53" spans="1:8" ht="45.75" customHeight="1" x14ac:dyDescent="0.2">
      <c r="A53" s="295"/>
      <c r="B53" s="289"/>
      <c r="C53" s="289"/>
      <c r="D53" s="289"/>
      <c r="E53" s="222" t="s">
        <v>6</v>
      </c>
      <c r="F53" s="245" t="s">
        <v>345</v>
      </c>
      <c r="G53" s="230" t="s">
        <v>247</v>
      </c>
      <c r="H53" s="223">
        <f>SUM(H54:H57)</f>
        <v>3081313475</v>
      </c>
    </row>
    <row r="54" spans="1:8" ht="60" customHeight="1" x14ac:dyDescent="0.2">
      <c r="A54" s="295"/>
      <c r="B54" s="289"/>
      <c r="C54" s="289"/>
      <c r="D54" s="289"/>
      <c r="E54" s="315" t="s">
        <v>293</v>
      </c>
      <c r="F54" s="289" t="s">
        <v>346</v>
      </c>
      <c r="G54" s="290" t="s">
        <v>235</v>
      </c>
      <c r="H54" s="296">
        <v>43173508</v>
      </c>
    </row>
    <row r="55" spans="1:8" ht="15" customHeight="1" x14ac:dyDescent="0.2">
      <c r="A55" s="295"/>
      <c r="B55" s="289"/>
      <c r="C55" s="289"/>
      <c r="D55" s="289"/>
      <c r="E55" s="316"/>
      <c r="F55" s="289"/>
      <c r="G55" s="290"/>
      <c r="H55" s="296"/>
    </row>
    <row r="56" spans="1:8" ht="30" x14ac:dyDescent="0.2">
      <c r="A56" s="295"/>
      <c r="B56" s="289"/>
      <c r="C56" s="289"/>
      <c r="D56" s="289"/>
      <c r="E56" s="215" t="s">
        <v>4</v>
      </c>
      <c r="F56" s="215" t="s">
        <v>347</v>
      </c>
      <c r="G56" s="216" t="s">
        <v>349</v>
      </c>
      <c r="H56" s="217">
        <v>38110000</v>
      </c>
    </row>
    <row r="57" spans="1:8" ht="45" customHeight="1" x14ac:dyDescent="0.2">
      <c r="A57" s="295"/>
      <c r="B57" s="289"/>
      <c r="C57" s="289"/>
      <c r="D57" s="289"/>
      <c r="E57" s="315" t="s">
        <v>112</v>
      </c>
      <c r="F57" s="289" t="s">
        <v>348</v>
      </c>
      <c r="G57" s="290" t="s">
        <v>13</v>
      </c>
      <c r="H57" s="296">
        <v>3000029967</v>
      </c>
    </row>
    <row r="58" spans="1:8" ht="15" customHeight="1" x14ac:dyDescent="0.2">
      <c r="A58" s="295"/>
      <c r="B58" s="289"/>
      <c r="C58" s="289"/>
      <c r="D58" s="289"/>
      <c r="E58" s="316"/>
      <c r="F58" s="289"/>
      <c r="G58" s="290"/>
      <c r="H58" s="296"/>
    </row>
    <row r="59" spans="1:8" ht="14.25" x14ac:dyDescent="0.2">
      <c r="A59" s="297" t="s">
        <v>2</v>
      </c>
      <c r="B59" s="298"/>
      <c r="C59" s="298"/>
      <c r="D59" s="298"/>
      <c r="E59" s="298"/>
      <c r="F59" s="298"/>
      <c r="G59" s="298"/>
      <c r="H59" s="231">
        <v>5746733367</v>
      </c>
    </row>
    <row r="60" spans="1:8" ht="15" x14ac:dyDescent="0.2">
      <c r="A60" s="232"/>
      <c r="B60" s="215"/>
      <c r="C60" s="215"/>
      <c r="D60" s="215"/>
      <c r="E60" s="215"/>
      <c r="F60" s="215"/>
      <c r="G60" s="215"/>
      <c r="H60" s="229"/>
    </row>
    <row r="61" spans="1:8" ht="71.25" x14ac:dyDescent="0.2">
      <c r="A61" s="210" t="s">
        <v>24</v>
      </c>
      <c r="B61" s="211" t="s">
        <v>299</v>
      </c>
      <c r="C61" s="244" t="s">
        <v>304</v>
      </c>
      <c r="D61" s="213" t="s">
        <v>350</v>
      </c>
      <c r="E61" s="211" t="s">
        <v>47</v>
      </c>
      <c r="F61" s="211" t="s">
        <v>48</v>
      </c>
      <c r="G61" s="212">
        <v>0.76</v>
      </c>
      <c r="H61" s="214">
        <f>H62</f>
        <v>595257000</v>
      </c>
    </row>
    <row r="62" spans="1:8" ht="57" x14ac:dyDescent="0.2">
      <c r="A62" s="295"/>
      <c r="B62" s="289"/>
      <c r="C62" s="289"/>
      <c r="D62" s="289"/>
      <c r="E62" s="222" t="s">
        <v>49</v>
      </c>
      <c r="F62" s="222" t="s">
        <v>298</v>
      </c>
      <c r="G62" s="230" t="s">
        <v>57</v>
      </c>
      <c r="H62" s="223">
        <f>SUM(H63:H65)</f>
        <v>595257000</v>
      </c>
    </row>
    <row r="63" spans="1:8" ht="66" customHeight="1" x14ac:dyDescent="0.2">
      <c r="A63" s="295"/>
      <c r="B63" s="289"/>
      <c r="C63" s="289"/>
      <c r="D63" s="289"/>
      <c r="E63" s="252" t="s">
        <v>351</v>
      </c>
      <c r="F63" s="252" t="s">
        <v>352</v>
      </c>
      <c r="G63" s="225" t="s">
        <v>278</v>
      </c>
      <c r="H63" s="268">
        <v>89288000</v>
      </c>
    </row>
    <row r="64" spans="1:8" ht="78" customHeight="1" x14ac:dyDescent="0.2">
      <c r="A64" s="295"/>
      <c r="B64" s="289"/>
      <c r="C64" s="289"/>
      <c r="D64" s="289"/>
      <c r="E64" s="252" t="s">
        <v>353</v>
      </c>
      <c r="F64" s="261" t="s">
        <v>354</v>
      </c>
      <c r="G64" s="225" t="s">
        <v>59</v>
      </c>
      <c r="H64" s="268">
        <v>327393000</v>
      </c>
    </row>
    <row r="65" spans="1:8" ht="94.5" x14ac:dyDescent="0.2">
      <c r="A65" s="295"/>
      <c r="B65" s="289"/>
      <c r="C65" s="289"/>
      <c r="D65" s="289"/>
      <c r="E65" s="252" t="s">
        <v>355</v>
      </c>
      <c r="F65" s="252" t="s">
        <v>356</v>
      </c>
      <c r="G65" s="225" t="s">
        <v>280</v>
      </c>
      <c r="H65" s="268">
        <v>178576000</v>
      </c>
    </row>
    <row r="66" spans="1:8" ht="42.75" customHeight="1" x14ac:dyDescent="0.2">
      <c r="A66" s="295"/>
      <c r="B66" s="289"/>
      <c r="C66" s="289"/>
      <c r="D66" s="289"/>
      <c r="E66" s="317" t="s">
        <v>114</v>
      </c>
      <c r="F66" s="300" t="s">
        <v>281</v>
      </c>
      <c r="G66" s="301" t="s">
        <v>305</v>
      </c>
      <c r="H66" s="299">
        <f>SUM(H68+H71)</f>
        <v>156833700</v>
      </c>
    </row>
    <row r="67" spans="1:8" ht="14.25" customHeight="1" x14ac:dyDescent="0.2">
      <c r="A67" s="295"/>
      <c r="B67" s="289"/>
      <c r="C67" s="289"/>
      <c r="D67" s="289"/>
      <c r="E67" s="318"/>
      <c r="F67" s="300"/>
      <c r="G67" s="301"/>
      <c r="H67" s="299"/>
    </row>
    <row r="68" spans="1:8" ht="71.25" customHeight="1" x14ac:dyDescent="0.2">
      <c r="A68" s="295"/>
      <c r="B68" s="289"/>
      <c r="C68" s="289"/>
      <c r="D68" s="289"/>
      <c r="E68" s="319" t="s">
        <v>116</v>
      </c>
      <c r="F68" s="294" t="s">
        <v>146</v>
      </c>
      <c r="G68" s="291" t="s">
        <v>243</v>
      </c>
      <c r="H68" s="325">
        <f>H70</f>
        <v>116833800</v>
      </c>
    </row>
    <row r="69" spans="1:8" ht="14.25" customHeight="1" x14ac:dyDescent="0.2">
      <c r="A69" s="295"/>
      <c r="B69" s="289"/>
      <c r="C69" s="289"/>
      <c r="D69" s="289"/>
      <c r="E69" s="320"/>
      <c r="F69" s="294"/>
      <c r="G69" s="291"/>
      <c r="H69" s="325"/>
    </row>
    <row r="70" spans="1:8" ht="60" x14ac:dyDescent="0.2">
      <c r="A70" s="295"/>
      <c r="B70" s="289"/>
      <c r="C70" s="289"/>
      <c r="D70" s="289"/>
      <c r="E70" s="215" t="s">
        <v>294</v>
      </c>
      <c r="F70" s="215" t="s">
        <v>147</v>
      </c>
      <c r="G70" s="216" t="s">
        <v>243</v>
      </c>
      <c r="H70" s="217">
        <v>116833800</v>
      </c>
    </row>
    <row r="71" spans="1:8" ht="28.5" x14ac:dyDescent="0.2">
      <c r="A71" s="295"/>
      <c r="B71" s="289"/>
      <c r="C71" s="289"/>
      <c r="D71" s="289"/>
      <c r="E71" s="222" t="s">
        <v>119</v>
      </c>
      <c r="F71" s="222" t="s">
        <v>148</v>
      </c>
      <c r="G71" s="230" t="s">
        <v>247</v>
      </c>
      <c r="H71" s="223">
        <v>39999900</v>
      </c>
    </row>
    <row r="72" spans="1:8" ht="30" x14ac:dyDescent="0.2">
      <c r="A72" s="295"/>
      <c r="B72" s="289"/>
      <c r="C72" s="289"/>
      <c r="D72" s="289"/>
      <c r="E72" s="215" t="s">
        <v>123</v>
      </c>
      <c r="F72" s="215" t="s">
        <v>149</v>
      </c>
      <c r="G72" s="216" t="s">
        <v>247</v>
      </c>
      <c r="H72" s="217">
        <f>H71</f>
        <v>39999900</v>
      </c>
    </row>
    <row r="73" spans="1:8" ht="15" x14ac:dyDescent="0.2">
      <c r="A73" s="295"/>
      <c r="B73" s="289"/>
      <c r="C73" s="289"/>
      <c r="D73" s="289"/>
      <c r="E73" s="215"/>
      <c r="F73" s="215"/>
      <c r="G73" s="216"/>
      <c r="H73" s="217"/>
    </row>
    <row r="74" spans="1:8" ht="28.5" x14ac:dyDescent="0.2">
      <c r="A74" s="295"/>
      <c r="B74" s="289"/>
      <c r="C74" s="289"/>
      <c r="D74" s="289"/>
      <c r="E74" s="211" t="s">
        <v>125</v>
      </c>
      <c r="F74" s="211" t="s">
        <v>282</v>
      </c>
      <c r="G74" s="212">
        <v>0.92</v>
      </c>
      <c r="H74" s="214">
        <f>H75</f>
        <v>235119750</v>
      </c>
    </row>
    <row r="75" spans="1:8" ht="57" x14ac:dyDescent="0.2">
      <c r="A75" s="295"/>
      <c r="B75" s="289"/>
      <c r="C75" s="289"/>
      <c r="D75" s="289"/>
      <c r="E75" s="222" t="s">
        <v>295</v>
      </c>
      <c r="F75" s="222" t="s">
        <v>151</v>
      </c>
      <c r="G75" s="230" t="s">
        <v>255</v>
      </c>
      <c r="H75" s="223">
        <f>H76</f>
        <v>235119750</v>
      </c>
    </row>
    <row r="76" spans="1:8" ht="45" x14ac:dyDescent="0.2">
      <c r="A76" s="295"/>
      <c r="B76" s="289"/>
      <c r="C76" s="289"/>
      <c r="D76" s="289"/>
      <c r="E76" s="215" t="s">
        <v>132</v>
      </c>
      <c r="F76" s="215" t="s">
        <v>152</v>
      </c>
      <c r="G76" s="216" t="s">
        <v>247</v>
      </c>
      <c r="H76" s="217">
        <v>235119750</v>
      </c>
    </row>
    <row r="77" spans="1:8" x14ac:dyDescent="0.2">
      <c r="A77" s="295"/>
      <c r="B77" s="289"/>
      <c r="C77" s="289"/>
      <c r="D77" s="289"/>
      <c r="E77" s="227"/>
      <c r="F77" s="227"/>
      <c r="G77" s="227"/>
      <c r="H77" s="228"/>
    </row>
    <row r="78" spans="1:8" ht="57" x14ac:dyDescent="0.2">
      <c r="A78" s="295"/>
      <c r="B78" s="289"/>
      <c r="C78" s="289"/>
      <c r="D78" s="289"/>
      <c r="E78" s="269" t="s">
        <v>162</v>
      </c>
      <c r="F78" s="270" t="s">
        <v>158</v>
      </c>
      <c r="G78" s="212">
        <v>0.95</v>
      </c>
      <c r="H78" s="214">
        <f>H79</f>
        <v>44508900</v>
      </c>
    </row>
    <row r="79" spans="1:8" ht="57" x14ac:dyDescent="0.2">
      <c r="A79" s="295"/>
      <c r="B79" s="289"/>
      <c r="C79" s="289"/>
      <c r="D79" s="289"/>
      <c r="E79" s="222" t="s">
        <v>163</v>
      </c>
      <c r="F79" s="248" t="s">
        <v>159</v>
      </c>
      <c r="G79" s="230" t="s">
        <v>161</v>
      </c>
      <c r="H79" s="223">
        <v>44508900</v>
      </c>
    </row>
    <row r="80" spans="1:8" ht="90" x14ac:dyDescent="0.2">
      <c r="A80" s="295"/>
      <c r="B80" s="289"/>
      <c r="C80" s="289"/>
      <c r="D80" s="289"/>
      <c r="E80" s="215" t="s">
        <v>164</v>
      </c>
      <c r="F80" s="248" t="s">
        <v>357</v>
      </c>
      <c r="G80" s="216" t="s">
        <v>161</v>
      </c>
      <c r="H80" s="217">
        <v>44508900</v>
      </c>
    </row>
    <row r="81" spans="1:8" ht="15" x14ac:dyDescent="0.2">
      <c r="A81" s="232"/>
      <c r="B81" s="215"/>
      <c r="C81" s="215"/>
      <c r="D81" s="215"/>
      <c r="E81" s="215"/>
      <c r="F81" s="215"/>
      <c r="G81" s="215"/>
      <c r="H81" s="229"/>
    </row>
    <row r="82" spans="1:8" ht="42.75" customHeight="1" x14ac:dyDescent="0.2">
      <c r="A82" s="307" t="s">
        <v>1</v>
      </c>
      <c r="B82" s="310" t="s">
        <v>302</v>
      </c>
      <c r="C82" s="310" t="s">
        <v>303</v>
      </c>
      <c r="D82" s="301">
        <v>0.84</v>
      </c>
      <c r="E82" s="308" t="s">
        <v>135</v>
      </c>
      <c r="F82" s="308" t="s">
        <v>358</v>
      </c>
      <c r="G82" s="301">
        <v>0.98</v>
      </c>
      <c r="H82" s="299">
        <f>H84</f>
        <v>133731000</v>
      </c>
    </row>
    <row r="83" spans="1:8" ht="27" customHeight="1" x14ac:dyDescent="0.2">
      <c r="A83" s="307"/>
      <c r="B83" s="311"/>
      <c r="C83" s="311"/>
      <c r="D83" s="301"/>
      <c r="E83" s="308"/>
      <c r="F83" s="308"/>
      <c r="G83" s="301"/>
      <c r="H83" s="299"/>
    </row>
    <row r="84" spans="1:8" ht="85.5" x14ac:dyDescent="0.2">
      <c r="A84" s="295"/>
      <c r="B84" s="289"/>
      <c r="C84" s="289"/>
      <c r="D84" s="289"/>
      <c r="E84" s="222" t="s">
        <v>297</v>
      </c>
      <c r="F84" s="222" t="s">
        <v>154</v>
      </c>
      <c r="G84" s="230" t="s">
        <v>359</v>
      </c>
      <c r="H84" s="223">
        <f>SUM(H85:H87)</f>
        <v>133731000</v>
      </c>
    </row>
    <row r="85" spans="1:8" ht="75" x14ac:dyDescent="0.2">
      <c r="A85" s="295"/>
      <c r="B85" s="289"/>
      <c r="C85" s="289"/>
      <c r="D85" s="289"/>
      <c r="E85" s="219" t="s">
        <v>296</v>
      </c>
      <c r="F85" s="219" t="s">
        <v>284</v>
      </c>
      <c r="G85" s="216" t="s">
        <v>360</v>
      </c>
      <c r="H85" s="217">
        <v>51470800</v>
      </c>
    </row>
    <row r="86" spans="1:8" ht="69" customHeight="1" x14ac:dyDescent="0.2">
      <c r="A86" s="295"/>
      <c r="B86" s="289"/>
      <c r="C86" s="289"/>
      <c r="D86" s="289"/>
      <c r="E86" s="271" t="s">
        <v>362</v>
      </c>
      <c r="F86" s="219" t="s">
        <v>364</v>
      </c>
      <c r="G86" s="225" t="s">
        <v>361</v>
      </c>
      <c r="H86" s="217">
        <v>8389500</v>
      </c>
    </row>
    <row r="87" spans="1:8" ht="81.75" customHeight="1" thickBot="1" x14ac:dyDescent="0.25">
      <c r="A87" s="295"/>
      <c r="B87" s="289"/>
      <c r="C87" s="289"/>
      <c r="D87" s="289"/>
      <c r="E87" s="272" t="s">
        <v>363</v>
      </c>
      <c r="F87" s="219" t="s">
        <v>365</v>
      </c>
      <c r="G87" s="225" t="s">
        <v>259</v>
      </c>
      <c r="H87" s="217">
        <v>73870700</v>
      </c>
    </row>
    <row r="88" spans="1:8" ht="15" thickBot="1" x14ac:dyDescent="0.25">
      <c r="A88" s="302" t="s">
        <v>0</v>
      </c>
      <c r="B88" s="303"/>
      <c r="C88" s="303"/>
      <c r="D88" s="303"/>
      <c r="E88" s="303"/>
      <c r="F88" s="303"/>
      <c r="G88" s="303"/>
      <c r="H88" s="234">
        <f>SUM(H7+H61+H66+H74+H78+H82)</f>
        <v>10580224400</v>
      </c>
    </row>
    <row r="89" spans="1:8" ht="13.5" thickTop="1" x14ac:dyDescent="0.2"/>
    <row r="92" spans="1:8" ht="15.75" x14ac:dyDescent="0.2">
      <c r="F92" s="205" t="s">
        <v>307</v>
      </c>
      <c r="G92" s="208"/>
      <c r="H92" s="207"/>
    </row>
    <row r="93" spans="1:8" ht="12.75" customHeight="1" x14ac:dyDescent="0.2">
      <c r="F93" s="205" t="s">
        <v>180</v>
      </c>
      <c r="G93" s="208"/>
      <c r="H93" s="207"/>
    </row>
    <row r="94" spans="1:8" ht="12.75" customHeight="1" x14ac:dyDescent="0.2">
      <c r="F94" s="205" t="s">
        <v>181</v>
      </c>
      <c r="G94" s="208"/>
      <c r="H94" s="207"/>
    </row>
    <row r="95" spans="1:8" x14ac:dyDescent="0.2">
      <c r="F95" s="207"/>
      <c r="G95" s="207"/>
      <c r="H95" s="207"/>
    </row>
    <row r="96" spans="1:8" x14ac:dyDescent="0.2">
      <c r="F96" s="207"/>
      <c r="G96" s="207"/>
      <c r="H96" s="207"/>
    </row>
    <row r="97" spans="6:8" ht="15.75" x14ac:dyDescent="0.2">
      <c r="F97" s="205"/>
      <c r="G97" s="207"/>
      <c r="H97" s="207"/>
    </row>
    <row r="98" spans="6:8" ht="15.75" x14ac:dyDescent="0.2">
      <c r="F98" s="205"/>
      <c r="G98" s="207"/>
      <c r="H98" s="207"/>
    </row>
    <row r="99" spans="6:8" ht="15.75" x14ac:dyDescent="0.2">
      <c r="F99" s="205" t="s">
        <v>289</v>
      </c>
      <c r="G99" s="207"/>
      <c r="H99" s="207"/>
    </row>
    <row r="100" spans="6:8" x14ac:dyDescent="0.2">
      <c r="F100" s="209" t="s">
        <v>183</v>
      </c>
      <c r="G100" s="207"/>
      <c r="H100" s="207"/>
    </row>
    <row r="101" spans="6:8" x14ac:dyDescent="0.2">
      <c r="F101" s="207"/>
      <c r="G101" s="207"/>
      <c r="H101" s="207"/>
    </row>
  </sheetData>
  <mergeCells count="92">
    <mergeCell ref="A86:A87"/>
    <mergeCell ref="B86:B87"/>
    <mergeCell ref="C86:C87"/>
    <mergeCell ref="D86:D87"/>
    <mergeCell ref="A88:G88"/>
    <mergeCell ref="G82:G83"/>
    <mergeCell ref="H82:H83"/>
    <mergeCell ref="A84:A85"/>
    <mergeCell ref="B84:B85"/>
    <mergeCell ref="C84:C85"/>
    <mergeCell ref="D84:D85"/>
    <mergeCell ref="A82:A83"/>
    <mergeCell ref="B82:B83"/>
    <mergeCell ref="C82:C83"/>
    <mergeCell ref="D82:D83"/>
    <mergeCell ref="E82:E83"/>
    <mergeCell ref="A78:A80"/>
    <mergeCell ref="B78:B80"/>
    <mergeCell ref="C78:C80"/>
    <mergeCell ref="D78:D80"/>
    <mergeCell ref="F82:F83"/>
    <mergeCell ref="F66:F67"/>
    <mergeCell ref="G66:G67"/>
    <mergeCell ref="H66:H67"/>
    <mergeCell ref="A68:A77"/>
    <mergeCell ref="B68:B77"/>
    <mergeCell ref="C68:C77"/>
    <mergeCell ref="D68:D77"/>
    <mergeCell ref="E68:E69"/>
    <mergeCell ref="F68:F69"/>
    <mergeCell ref="G68:G69"/>
    <mergeCell ref="A66:A67"/>
    <mergeCell ref="B66:B67"/>
    <mergeCell ref="C66:C67"/>
    <mergeCell ref="D66:D67"/>
    <mergeCell ref="E66:E67"/>
    <mergeCell ref="H68:H69"/>
    <mergeCell ref="A59:G59"/>
    <mergeCell ref="A62:A65"/>
    <mergeCell ref="B62:B65"/>
    <mergeCell ref="C62:C65"/>
    <mergeCell ref="D62:D65"/>
    <mergeCell ref="E54:E55"/>
    <mergeCell ref="F54:F55"/>
    <mergeCell ref="G54:G55"/>
    <mergeCell ref="H54:H55"/>
    <mergeCell ref="E57:E58"/>
    <mergeCell ref="F57:F58"/>
    <mergeCell ref="G57:G58"/>
    <mergeCell ref="H57:H58"/>
    <mergeCell ref="A50:A52"/>
    <mergeCell ref="B50:B52"/>
    <mergeCell ref="C50:C52"/>
    <mergeCell ref="D50:D52"/>
    <mergeCell ref="A53:A58"/>
    <mergeCell ref="B53:B58"/>
    <mergeCell ref="C53:C58"/>
    <mergeCell ref="D53:D58"/>
    <mergeCell ref="G34:G35"/>
    <mergeCell ref="H34:H35"/>
    <mergeCell ref="E39:E40"/>
    <mergeCell ref="F39:F40"/>
    <mergeCell ref="G39:G40"/>
    <mergeCell ref="H39:H40"/>
    <mergeCell ref="F34:F35"/>
    <mergeCell ref="A32:A49"/>
    <mergeCell ref="B32:B49"/>
    <mergeCell ref="C32:C49"/>
    <mergeCell ref="D32:D49"/>
    <mergeCell ref="E34:E35"/>
    <mergeCell ref="G20:G21"/>
    <mergeCell ref="H20:H21"/>
    <mergeCell ref="A22:A31"/>
    <mergeCell ref="B22:B31"/>
    <mergeCell ref="C22:C31"/>
    <mergeCell ref="D22:D31"/>
    <mergeCell ref="A15:A21"/>
    <mergeCell ref="B15:B21"/>
    <mergeCell ref="C15:C21"/>
    <mergeCell ref="D15:D21"/>
    <mergeCell ref="E20:E21"/>
    <mergeCell ref="F20:F21"/>
    <mergeCell ref="A1:H1"/>
    <mergeCell ref="A3:B3"/>
    <mergeCell ref="A8:A14"/>
    <mergeCell ref="B8:B14"/>
    <mergeCell ref="C8:C14"/>
    <mergeCell ref="D8:D14"/>
    <mergeCell ref="E8:E9"/>
    <mergeCell ref="F8:F9"/>
    <mergeCell ref="G8:G9"/>
    <mergeCell ref="H8:H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RKT 2022</vt:lpstr>
      <vt:lpstr>RKT 2023</vt:lpstr>
      <vt:lpstr>PERUBAHAN RKT 2023</vt:lpstr>
      <vt:lpstr> RKT 2024</vt:lpstr>
      <vt:lpstr>'RKT 2022'!Print_Area</vt:lpstr>
      <vt:lpstr>'RKT 2022'!Print_Titles</vt:lpstr>
      <vt:lpstr>'RKT 2023'!Print_Titles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user10</cp:lastModifiedBy>
  <cp:lastPrinted>2023-03-31T02:54:35Z</cp:lastPrinted>
  <dcterms:created xsi:type="dcterms:W3CDTF">2023-02-14T05:57:58Z</dcterms:created>
  <dcterms:modified xsi:type="dcterms:W3CDTF">2024-05-16T01:46:50Z</dcterms:modified>
</cp:coreProperties>
</file>